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50"/>
  </bookViews>
  <sheets>
    <sheet name="下达方案 (含县区)" sheetId="1" r:id="rId1"/>
  </sheets>
  <calcPr calcId="144525"/>
</workbook>
</file>

<file path=xl/sharedStrings.xml><?xml version="1.0" encoding="utf-8"?>
<sst xmlns="http://schemas.openxmlformats.org/spreadsheetml/2006/main" count="106" uniqueCount="79">
  <si>
    <t>2025年中央财政农村危房改造补助资金分配方案</t>
  </si>
  <si>
    <t>行政</t>
  </si>
  <si>
    <r>
      <rPr>
        <sz val="12"/>
        <color rgb="FF000000"/>
        <rFont val="黑体"/>
        <charset val="134"/>
      </rPr>
      <t>危房改造需求（户）</t>
    </r>
  </si>
  <si>
    <r>
      <rPr>
        <sz val="12"/>
        <color rgb="FF000000"/>
        <rFont val="黑体"/>
        <charset val="134"/>
      </rPr>
      <t>提前下达补助资金（万元）</t>
    </r>
  </si>
  <si>
    <r>
      <rPr>
        <sz val="12"/>
        <color rgb="FF000000"/>
        <rFont val="黑体"/>
        <charset val="134"/>
      </rPr>
      <t>提前下达任务（户）</t>
    </r>
  </si>
  <si>
    <t>区划</t>
  </si>
  <si>
    <r>
      <rPr>
        <sz val="12"/>
        <color rgb="FF000000"/>
        <rFont val="黑体"/>
        <charset val="134"/>
      </rPr>
      <t>合计</t>
    </r>
  </si>
  <si>
    <r>
      <rPr>
        <sz val="12"/>
        <color rgb="FF000000"/>
        <rFont val="黑体"/>
        <charset val="134"/>
      </rPr>
      <t>拆除重建</t>
    </r>
  </si>
  <si>
    <r>
      <rPr>
        <sz val="12"/>
        <color rgb="FF000000"/>
        <rFont val="黑体"/>
        <charset val="134"/>
      </rPr>
      <t>修缮加固</t>
    </r>
  </si>
  <si>
    <t>全省合计</t>
  </si>
  <si>
    <t>汕头市</t>
  </si>
  <si>
    <t>合计</t>
  </si>
  <si>
    <t>市级</t>
  </si>
  <si>
    <t>南澳县</t>
  </si>
  <si>
    <t>韶关市</t>
  </si>
  <si>
    <t>乐昌市</t>
  </si>
  <si>
    <t>始兴县</t>
  </si>
  <si>
    <t>翁源县</t>
  </si>
  <si>
    <t>乳源瑶族自治县</t>
  </si>
  <si>
    <t>新丰县</t>
  </si>
  <si>
    <t>南雄市</t>
  </si>
  <si>
    <t>仁化县</t>
  </si>
  <si>
    <t>河源市</t>
  </si>
  <si>
    <t>东源县</t>
  </si>
  <si>
    <t>和平县</t>
  </si>
  <si>
    <t>龙川县</t>
  </si>
  <si>
    <t>紫金县</t>
  </si>
  <si>
    <t>连平县</t>
  </si>
  <si>
    <t>梅州市</t>
  </si>
  <si>
    <t>平远县</t>
  </si>
  <si>
    <t>蕉岭县</t>
  </si>
  <si>
    <t>兴宁市</t>
  </si>
  <si>
    <t>大埔县</t>
  </si>
  <si>
    <t>丰顺县</t>
  </si>
  <si>
    <t>五华县</t>
  </si>
  <si>
    <t>惠州市</t>
  </si>
  <si>
    <t>惠东县</t>
  </si>
  <si>
    <t>龙门县</t>
  </si>
  <si>
    <t>博罗县</t>
  </si>
  <si>
    <t>汕尾市</t>
  </si>
  <si>
    <t>海丰县</t>
  </si>
  <si>
    <t>陆丰市</t>
  </si>
  <si>
    <t>中山市</t>
  </si>
  <si>
    <t>阳江市</t>
  </si>
  <si>
    <t>阳西县</t>
  </si>
  <si>
    <t>阳春市</t>
  </si>
  <si>
    <t>湛江市</t>
  </si>
  <si>
    <t>遂溪县</t>
  </si>
  <si>
    <t>吴川市</t>
  </si>
  <si>
    <t>雷州市</t>
  </si>
  <si>
    <t>廉江市</t>
  </si>
  <si>
    <t>徐闻县</t>
  </si>
  <si>
    <t>茂名市</t>
  </si>
  <si>
    <t>信宜市</t>
  </si>
  <si>
    <t>化州市</t>
  </si>
  <si>
    <t>高州市</t>
  </si>
  <si>
    <t>肇庆市</t>
  </si>
  <si>
    <t>四会市</t>
  </si>
  <si>
    <t>广宁县</t>
  </si>
  <si>
    <t>德庆县</t>
  </si>
  <si>
    <t>封开县</t>
  </si>
  <si>
    <t>怀集县</t>
  </si>
  <si>
    <t>清远市</t>
  </si>
  <si>
    <t>连州市</t>
  </si>
  <si>
    <t>佛冈县</t>
  </si>
  <si>
    <t>阳山县</t>
  </si>
  <si>
    <t>连山壮族瑶族自治县</t>
  </si>
  <si>
    <t>连南瑶族自治县</t>
  </si>
  <si>
    <t>英德市</t>
  </si>
  <si>
    <t>潮州市</t>
  </si>
  <si>
    <t>饶平县</t>
  </si>
  <si>
    <t>揭阳市</t>
  </si>
  <si>
    <t>普宁市</t>
  </si>
  <si>
    <t>惠来县</t>
  </si>
  <si>
    <t>云浮市</t>
  </si>
  <si>
    <t>郁南县</t>
  </si>
  <si>
    <t>罗定市</t>
  </si>
  <si>
    <t>新兴县</t>
  </si>
  <si>
    <t>备注：各地市分配后，剩余1.95万元安排给报送2025年度农村危房改造需求数最多的肇庆市。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</si>
</sst>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rgb="FF000000"/>
      <name val="黑体"/>
      <charset val="134"/>
    </font>
    <font>
      <b/>
      <sz val="12"/>
      <color rgb="FF000000"/>
      <name val="仿宋_GB2312"/>
      <charset val="134"/>
    </font>
    <font>
      <sz val="11"/>
      <color rgb="FF000000"/>
      <name val="仿宋_GB2312"/>
      <charset val="134"/>
    </font>
    <font>
      <sz val="12"/>
      <color rgb="FF000000"/>
      <name val="仿宋_GB2312"/>
      <charset val="134"/>
    </font>
    <font>
      <sz val="10.5"/>
      <color rgb="FF000000"/>
      <name val="Arial"/>
      <charset val="134"/>
    </font>
    <font>
      <sz val="11"/>
      <name val="仿宋_GB2312"/>
      <charset val="134"/>
    </font>
    <font>
      <sz val="10.5"/>
      <color theme="1" tint="0.35"/>
      <name val="Arial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方正仿宋_GBK"/>
      <charset val="134"/>
    </font>
    <font>
      <sz val="11"/>
      <color theme="1"/>
      <name val="Calibri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3" fillId="22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8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27" fillId="0" borderId="8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26" fillId="19" borderId="7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22" fillId="14" borderId="7" applyNumberFormat="false" applyAlignment="false" applyProtection="false">
      <alignment vertical="center"/>
    </xf>
    <xf numFmtId="0" fontId="29" fillId="19" borderId="9" applyNumberFormat="false" applyAlignment="false" applyProtection="false">
      <alignment vertical="center"/>
    </xf>
    <xf numFmtId="0" fontId="30" fillId="30" borderId="10" applyNumberFormat="false" applyAlignment="false" applyProtection="false">
      <alignment vertical="center"/>
    </xf>
    <xf numFmtId="0" fontId="31" fillId="0" borderId="11" applyNumberFormat="false" applyFill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16" fillId="33" borderId="0" applyNumberFormat="false" applyBorder="false" applyAlignment="false" applyProtection="false">
      <alignment vertical="center"/>
    </xf>
    <xf numFmtId="0" fontId="0" fillId="9" borderId="5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</cellStyleXfs>
  <cellXfs count="36">
    <xf numFmtId="0" fontId="0" fillId="0" borderId="0" xfId="0">
      <alignment vertical="center"/>
    </xf>
    <xf numFmtId="0" fontId="0" fillId="2" borderId="0" xfId="0" applyFill="true">
      <alignment vertical="center"/>
    </xf>
    <xf numFmtId="0" fontId="0" fillId="0" borderId="0" xfId="0" applyFill="true">
      <alignment vertical="center"/>
    </xf>
    <xf numFmtId="0" fontId="0" fillId="2" borderId="0" xfId="0" applyFont="true" applyFill="true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8" fillId="2" borderId="1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Border="true" applyAlignment="true">
      <alignment horizontal="center" vertical="center" wrapText="true"/>
    </xf>
    <xf numFmtId="0" fontId="6" fillId="0" borderId="1" xfId="0" applyNumberFormat="true" applyFont="true" applyBorder="true" applyAlignment="true">
      <alignment horizontal="center" vertical="center" wrapText="true"/>
    </xf>
    <xf numFmtId="0" fontId="5" fillId="2" borderId="1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center" vertical="center" wrapText="true"/>
    </xf>
    <xf numFmtId="0" fontId="4" fillId="2" borderId="3" xfId="0" applyFont="true" applyFill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 wrapText="true"/>
    </xf>
    <xf numFmtId="0" fontId="4" fillId="2" borderId="4" xfId="0" applyFont="true" applyFill="true" applyBorder="true" applyAlignment="true">
      <alignment horizontal="center" vertical="center" wrapText="true"/>
    </xf>
    <xf numFmtId="0" fontId="11" fillId="0" borderId="0" xfId="0" applyFont="true" applyFill="true" applyAlignment="true">
      <alignment horizontal="left" vertical="center"/>
    </xf>
    <xf numFmtId="0" fontId="12" fillId="0" borderId="0" xfId="0" applyFont="true" applyFill="true" applyAlignment="true">
      <alignment horizontal="justify" vertical="center"/>
    </xf>
    <xf numFmtId="0" fontId="0" fillId="0" borderId="0" xfId="0" applyFont="true" applyFill="true">
      <alignment vertical="center"/>
    </xf>
    <xf numFmtId="0" fontId="9" fillId="0" borderId="1" xfId="0" applyNumberFormat="true" applyFont="true" applyFill="true" applyBorder="true" applyAlignment="true">
      <alignment horizontal="center" vertical="center"/>
    </xf>
    <xf numFmtId="0" fontId="9" fillId="0" borderId="1" xfId="0" applyNumberFormat="true" applyFont="true" applyBorder="true" applyAlignment="true">
      <alignment horizontal="center" vertical="center"/>
    </xf>
    <xf numFmtId="0" fontId="0" fillId="0" borderId="1" xfId="0" applyNumberForma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107"/>
  <sheetViews>
    <sheetView tabSelected="1" topLeftCell="A55" workbookViewId="0">
      <selection activeCell="B72" sqref="B72"/>
    </sheetView>
  </sheetViews>
  <sheetFormatPr defaultColWidth="9" defaultRowHeight="13.5" outlineLevelCol="6"/>
  <cols>
    <col min="1" max="1" width="3.175" style="3" customWidth="true"/>
    <col min="2" max="2" width="19.125" customWidth="true"/>
    <col min="3" max="5" width="18.875" customWidth="true"/>
    <col min="6" max="6" width="18.525" customWidth="true"/>
    <col min="7" max="7" width="20.1083333333333" hidden="true" customWidth="true"/>
  </cols>
  <sheetData>
    <row r="1" ht="39" customHeight="true" spans="1:7">
      <c r="A1" s="4" t="s">
        <v>0</v>
      </c>
      <c r="B1" s="4"/>
      <c r="C1" s="4"/>
      <c r="D1" s="4"/>
      <c r="E1" s="4"/>
      <c r="F1" s="4"/>
      <c r="G1" s="4"/>
    </row>
    <row r="2" ht="25" customHeight="true" spans="1:7">
      <c r="A2" s="5" t="s">
        <v>1</v>
      </c>
      <c r="B2" s="5"/>
      <c r="C2" s="6" t="s">
        <v>2</v>
      </c>
      <c r="D2" s="6"/>
      <c r="E2" s="6"/>
      <c r="F2" s="6" t="s">
        <v>3</v>
      </c>
      <c r="G2" s="6" t="s">
        <v>4</v>
      </c>
    </row>
    <row r="3" ht="22" customHeight="true" spans="1:7">
      <c r="A3" s="5" t="s">
        <v>5</v>
      </c>
      <c r="B3" s="5"/>
      <c r="C3" s="6" t="s">
        <v>6</v>
      </c>
      <c r="D3" s="6" t="s">
        <v>7</v>
      </c>
      <c r="E3" s="6" t="s">
        <v>8</v>
      </c>
      <c r="F3" s="6"/>
      <c r="G3" s="6"/>
    </row>
    <row r="4" ht="21" customHeight="true" spans="1:7">
      <c r="A4" s="7" t="s">
        <v>9</v>
      </c>
      <c r="B4" s="7"/>
      <c r="C4" s="8">
        <f t="shared" ref="C4:G4" si="0">SUM(C5:C84)/2</f>
        <v>2265</v>
      </c>
      <c r="D4" s="8">
        <f t="shared" si="0"/>
        <v>1961</v>
      </c>
      <c r="E4" s="8">
        <f t="shared" si="0"/>
        <v>304</v>
      </c>
      <c r="F4" s="8">
        <f t="shared" si="0"/>
        <v>3223</v>
      </c>
      <c r="G4" s="8">
        <f t="shared" si="0"/>
        <v>2265</v>
      </c>
    </row>
    <row r="5" s="1" customFormat="true" ht="16" customHeight="true" spans="1:7">
      <c r="A5" s="9" t="s">
        <v>10</v>
      </c>
      <c r="B5" s="10" t="s">
        <v>11</v>
      </c>
      <c r="C5" s="10">
        <v>17</v>
      </c>
      <c r="D5" s="11">
        <v>4</v>
      </c>
      <c r="E5" s="11">
        <f>13</f>
        <v>13</v>
      </c>
      <c r="F5" s="23">
        <v>11.65</v>
      </c>
      <c r="G5" s="23">
        <v>17</v>
      </c>
    </row>
    <row r="6" s="2" customFormat="true" ht="16" customHeight="true" spans="1:7">
      <c r="A6" s="9"/>
      <c r="B6" s="12" t="s">
        <v>12</v>
      </c>
      <c r="C6" s="12">
        <v>16</v>
      </c>
      <c r="D6" s="13">
        <v>4</v>
      </c>
      <c r="E6" s="13">
        <v>12</v>
      </c>
      <c r="F6" s="24">
        <f>F5-F7</f>
        <v>11.2</v>
      </c>
      <c r="G6" s="24">
        <f>G5-G7</f>
        <v>16</v>
      </c>
    </row>
    <row r="7" ht="16" customHeight="true" spans="1:7">
      <c r="A7" s="9"/>
      <c r="B7" s="14" t="s">
        <v>13</v>
      </c>
      <c r="C7" s="14">
        <f t="shared" ref="C7:C16" si="1">E7+D7</f>
        <v>1</v>
      </c>
      <c r="D7" s="14">
        <v>0</v>
      </c>
      <c r="E7" s="14">
        <v>1</v>
      </c>
      <c r="F7" s="17">
        <v>0.45</v>
      </c>
      <c r="G7" s="17">
        <v>1</v>
      </c>
    </row>
    <row r="8" s="1" customFormat="true" ht="16" customHeight="true" spans="1:7">
      <c r="A8" s="9" t="s">
        <v>14</v>
      </c>
      <c r="B8" s="15" t="s">
        <v>11</v>
      </c>
      <c r="C8" s="15">
        <v>274</v>
      </c>
      <c r="D8" s="15">
        <v>254</v>
      </c>
      <c r="E8" s="15">
        <v>20</v>
      </c>
      <c r="F8" s="10">
        <v>439.85</v>
      </c>
      <c r="G8" s="10">
        <v>274</v>
      </c>
    </row>
    <row r="9" s="2" customFormat="true" ht="16" customHeight="true" spans="1:7">
      <c r="A9" s="9"/>
      <c r="B9" s="12" t="s">
        <v>12</v>
      </c>
      <c r="C9" s="12">
        <f>D9+E9</f>
        <v>28</v>
      </c>
      <c r="D9" s="13">
        <f>254-SUM(D10:D16)</f>
        <v>23</v>
      </c>
      <c r="E9" s="13">
        <f>20-SUM(E10:E16)</f>
        <v>5</v>
      </c>
      <c r="F9" s="12">
        <f>F8-SUM(F10:F16)</f>
        <v>32.8</v>
      </c>
      <c r="G9" s="12">
        <f>G8-SUM(G10:G16)</f>
        <v>28</v>
      </c>
    </row>
    <row r="10" ht="16" customHeight="true" spans="1:7">
      <c r="A10" s="9"/>
      <c r="B10" s="16" t="s">
        <v>15</v>
      </c>
      <c r="C10" s="14">
        <f t="shared" si="1"/>
        <v>25</v>
      </c>
      <c r="D10" s="14">
        <v>20</v>
      </c>
      <c r="E10" s="14">
        <v>5</v>
      </c>
      <c r="F10" s="21">
        <v>33.75</v>
      </c>
      <c r="G10" s="14">
        <v>25</v>
      </c>
    </row>
    <row r="11" ht="16" customHeight="true" spans="1:7">
      <c r="A11" s="9"/>
      <c r="B11" s="16" t="s">
        <v>16</v>
      </c>
      <c r="C11" s="14">
        <f t="shared" si="1"/>
        <v>27</v>
      </c>
      <c r="D11" s="14">
        <v>22</v>
      </c>
      <c r="E11" s="14">
        <v>5</v>
      </c>
      <c r="F11" s="21">
        <v>36.85</v>
      </c>
      <c r="G11" s="14">
        <v>27</v>
      </c>
    </row>
    <row r="12" ht="16" customHeight="true" spans="1:7">
      <c r="A12" s="9"/>
      <c r="B12" s="16" t="s">
        <v>17</v>
      </c>
      <c r="C12" s="14">
        <f t="shared" si="1"/>
        <v>18</v>
      </c>
      <c r="D12" s="14">
        <v>18</v>
      </c>
      <c r="E12" s="14">
        <v>0</v>
      </c>
      <c r="F12" s="21">
        <v>27.9</v>
      </c>
      <c r="G12" s="14">
        <v>18</v>
      </c>
    </row>
    <row r="13" ht="16" customHeight="true" spans="1:7">
      <c r="A13" s="9"/>
      <c r="B13" s="16" t="s">
        <v>18</v>
      </c>
      <c r="C13" s="14">
        <f t="shared" si="1"/>
        <v>52</v>
      </c>
      <c r="D13" s="14">
        <v>52</v>
      </c>
      <c r="E13" s="14">
        <v>0</v>
      </c>
      <c r="F13" s="21">
        <v>101.4</v>
      </c>
      <c r="G13" s="14">
        <v>52</v>
      </c>
    </row>
    <row r="14" ht="16" customHeight="true" spans="1:7">
      <c r="A14" s="9"/>
      <c r="B14" s="16" t="s">
        <v>19</v>
      </c>
      <c r="C14" s="14">
        <f t="shared" si="1"/>
        <v>35</v>
      </c>
      <c r="D14" s="14">
        <v>35</v>
      </c>
      <c r="E14" s="14">
        <v>0</v>
      </c>
      <c r="F14" s="21">
        <v>54.25</v>
      </c>
      <c r="G14" s="14">
        <v>35</v>
      </c>
    </row>
    <row r="15" ht="16" customHeight="true" spans="1:7">
      <c r="A15" s="9"/>
      <c r="B15" s="16" t="s">
        <v>20</v>
      </c>
      <c r="C15" s="14">
        <f t="shared" si="1"/>
        <v>57</v>
      </c>
      <c r="D15" s="14">
        <v>53</v>
      </c>
      <c r="E15" s="14">
        <v>4</v>
      </c>
      <c r="F15" s="21">
        <v>104.3</v>
      </c>
      <c r="G15" s="14">
        <v>57</v>
      </c>
    </row>
    <row r="16" ht="16" customHeight="true" spans="1:7">
      <c r="A16" s="9"/>
      <c r="B16" s="16" t="s">
        <v>21</v>
      </c>
      <c r="C16" s="14">
        <f t="shared" si="1"/>
        <v>32</v>
      </c>
      <c r="D16" s="14">
        <v>31</v>
      </c>
      <c r="E16" s="14">
        <v>1</v>
      </c>
      <c r="F16" s="21">
        <v>48.6</v>
      </c>
      <c r="G16" s="14">
        <v>32</v>
      </c>
    </row>
    <row r="17" s="1" customFormat="true" ht="16" customHeight="true" spans="1:7">
      <c r="A17" s="9" t="s">
        <v>22</v>
      </c>
      <c r="B17" s="10" t="s">
        <v>11</v>
      </c>
      <c r="C17" s="10">
        <f>D17+E17</f>
        <v>69</v>
      </c>
      <c r="D17" s="11">
        <v>69</v>
      </c>
      <c r="E17" s="11">
        <v>0</v>
      </c>
      <c r="F17" s="10">
        <v>124.8</v>
      </c>
      <c r="G17" s="10">
        <v>69</v>
      </c>
    </row>
    <row r="18" customFormat="true" ht="16" customHeight="true" spans="1:7">
      <c r="A18" s="9"/>
      <c r="B18" s="12" t="s">
        <v>12</v>
      </c>
      <c r="C18" s="17">
        <f>C17-SUM(C19:C23)</f>
        <v>0</v>
      </c>
      <c r="D18" s="18">
        <v>0</v>
      </c>
      <c r="E18" s="18">
        <v>0</v>
      </c>
      <c r="F18" s="17">
        <v>0</v>
      </c>
      <c r="G18" s="17">
        <v>0</v>
      </c>
    </row>
    <row r="19" customFormat="true" ht="16" customHeight="true" spans="1:7">
      <c r="A19" s="9"/>
      <c r="B19" s="14" t="s">
        <v>23</v>
      </c>
      <c r="C19" s="14">
        <f t="shared" ref="C19:C23" si="2">E19+D19</f>
        <v>10</v>
      </c>
      <c r="D19" s="14">
        <v>10</v>
      </c>
      <c r="E19" s="14">
        <v>0</v>
      </c>
      <c r="F19" s="21">
        <v>15.5</v>
      </c>
      <c r="G19" s="21">
        <v>10</v>
      </c>
    </row>
    <row r="20" customFormat="true" ht="16" customHeight="true" spans="1:7">
      <c r="A20" s="9"/>
      <c r="B20" s="14" t="s">
        <v>24</v>
      </c>
      <c r="C20" s="14">
        <f t="shared" si="2"/>
        <v>18</v>
      </c>
      <c r="D20" s="14">
        <v>18</v>
      </c>
      <c r="E20" s="14">
        <v>0</v>
      </c>
      <c r="F20" s="21">
        <v>34.2</v>
      </c>
      <c r="G20" s="21">
        <v>18</v>
      </c>
    </row>
    <row r="21" customFormat="true" ht="16" customHeight="true" spans="1:7">
      <c r="A21" s="9"/>
      <c r="B21" s="14" t="s">
        <v>25</v>
      </c>
      <c r="C21" s="14">
        <f t="shared" si="2"/>
        <v>13</v>
      </c>
      <c r="D21" s="14">
        <v>13</v>
      </c>
      <c r="E21" s="14">
        <v>0</v>
      </c>
      <c r="F21" s="21">
        <v>24.7</v>
      </c>
      <c r="G21" s="21">
        <v>13</v>
      </c>
    </row>
    <row r="22" customFormat="true" ht="16" customHeight="true" spans="1:7">
      <c r="A22" s="9"/>
      <c r="B22" s="14" t="s">
        <v>26</v>
      </c>
      <c r="C22" s="14">
        <f t="shared" si="2"/>
        <v>8</v>
      </c>
      <c r="D22" s="14">
        <v>8</v>
      </c>
      <c r="E22" s="14">
        <v>0</v>
      </c>
      <c r="F22" s="21">
        <v>12.4</v>
      </c>
      <c r="G22" s="21">
        <v>8</v>
      </c>
    </row>
    <row r="23" customFormat="true" ht="16" customHeight="true" spans="1:7">
      <c r="A23" s="9"/>
      <c r="B23" s="14" t="s">
        <v>27</v>
      </c>
      <c r="C23" s="14">
        <f t="shared" si="2"/>
        <v>20</v>
      </c>
      <c r="D23" s="14">
        <v>20</v>
      </c>
      <c r="E23" s="14">
        <v>0</v>
      </c>
      <c r="F23" s="21">
        <v>38</v>
      </c>
      <c r="G23" s="21">
        <v>20</v>
      </c>
    </row>
    <row r="24" s="1" customFormat="true" ht="16" customHeight="true" spans="1:7">
      <c r="A24" s="9" t="s">
        <v>28</v>
      </c>
      <c r="B24" s="10" t="s">
        <v>11</v>
      </c>
      <c r="C24" s="10">
        <f>D24+E24</f>
        <v>111</v>
      </c>
      <c r="D24" s="11">
        <v>61</v>
      </c>
      <c r="E24" s="11">
        <v>50</v>
      </c>
      <c r="F24" s="10">
        <v>152.3</v>
      </c>
      <c r="G24" s="10">
        <v>111</v>
      </c>
    </row>
    <row r="25" customFormat="true" ht="16" customHeight="true" spans="1:7">
      <c r="A25" s="9"/>
      <c r="B25" s="17" t="s">
        <v>12</v>
      </c>
      <c r="C25" s="17">
        <f t="shared" ref="C25:G25" si="3">C24-SUM(C26:C31)</f>
        <v>33</v>
      </c>
      <c r="D25" s="17">
        <f t="shared" si="3"/>
        <v>14</v>
      </c>
      <c r="E25" s="17">
        <f t="shared" si="3"/>
        <v>19</v>
      </c>
      <c r="F25" s="17">
        <f t="shared" si="3"/>
        <v>37.1</v>
      </c>
      <c r="G25" s="17">
        <f t="shared" si="3"/>
        <v>33</v>
      </c>
    </row>
    <row r="26" customFormat="true" ht="16" customHeight="true" spans="1:7">
      <c r="A26" s="9"/>
      <c r="B26" s="14" t="s">
        <v>29</v>
      </c>
      <c r="C26" s="14">
        <f t="shared" ref="C26:C31" si="4">E26+D26</f>
        <v>8</v>
      </c>
      <c r="D26" s="14">
        <v>2</v>
      </c>
      <c r="E26" s="14">
        <v>6</v>
      </c>
      <c r="F26" s="21">
        <v>9.2</v>
      </c>
      <c r="G26" s="21">
        <v>8</v>
      </c>
    </row>
    <row r="27" customFormat="true" ht="16" customHeight="true" spans="1:7">
      <c r="A27" s="9"/>
      <c r="B27" s="14" t="s">
        <v>30</v>
      </c>
      <c r="C27" s="14">
        <f t="shared" si="4"/>
        <v>20</v>
      </c>
      <c r="D27" s="14">
        <v>4</v>
      </c>
      <c r="E27" s="14">
        <v>16</v>
      </c>
      <c r="F27" s="21">
        <v>20</v>
      </c>
      <c r="G27" s="21">
        <v>20</v>
      </c>
    </row>
    <row r="28" customFormat="true" ht="16" customHeight="true" spans="1:7">
      <c r="A28" s="9"/>
      <c r="B28" s="14" t="s">
        <v>31</v>
      </c>
      <c r="C28" s="14">
        <f t="shared" si="4"/>
        <v>15</v>
      </c>
      <c r="D28" s="14">
        <v>15</v>
      </c>
      <c r="E28" s="14">
        <v>0</v>
      </c>
      <c r="F28" s="21">
        <v>28.5</v>
      </c>
      <c r="G28" s="21">
        <v>15</v>
      </c>
    </row>
    <row r="29" customFormat="true" ht="16" customHeight="true" spans="1:7">
      <c r="A29" s="9"/>
      <c r="B29" s="14" t="s">
        <v>32</v>
      </c>
      <c r="C29" s="14">
        <f t="shared" si="4"/>
        <v>16</v>
      </c>
      <c r="D29" s="14">
        <v>11</v>
      </c>
      <c r="E29" s="14">
        <v>5</v>
      </c>
      <c r="F29" s="21">
        <v>25.4</v>
      </c>
      <c r="G29" s="21">
        <v>16</v>
      </c>
    </row>
    <row r="30" customFormat="true" ht="16" customHeight="true" spans="1:7">
      <c r="A30" s="9"/>
      <c r="B30" s="14" t="s">
        <v>33</v>
      </c>
      <c r="C30" s="14">
        <f t="shared" si="4"/>
        <v>8</v>
      </c>
      <c r="D30" s="14">
        <v>4</v>
      </c>
      <c r="E30" s="14">
        <v>4</v>
      </c>
      <c r="F30" s="21">
        <v>11.2</v>
      </c>
      <c r="G30" s="21">
        <v>8</v>
      </c>
    </row>
    <row r="31" customFormat="true" ht="16" customHeight="true" spans="1:7">
      <c r="A31" s="9"/>
      <c r="B31" s="14" t="s">
        <v>34</v>
      </c>
      <c r="C31" s="14">
        <f t="shared" si="4"/>
        <v>11</v>
      </c>
      <c r="D31" s="14">
        <v>11</v>
      </c>
      <c r="E31" s="14">
        <v>0</v>
      </c>
      <c r="F31" s="21">
        <v>20.9</v>
      </c>
      <c r="G31" s="21">
        <v>11</v>
      </c>
    </row>
    <row r="32" s="1" customFormat="true" ht="16" customHeight="true" spans="1:7">
      <c r="A32" s="9" t="s">
        <v>35</v>
      </c>
      <c r="B32" s="10" t="s">
        <v>11</v>
      </c>
      <c r="C32" s="10">
        <f>D32+E32</f>
        <v>99</v>
      </c>
      <c r="D32" s="11">
        <v>87</v>
      </c>
      <c r="E32" s="11">
        <v>12</v>
      </c>
      <c r="F32" s="10">
        <v>129.35</v>
      </c>
      <c r="G32" s="10">
        <v>99</v>
      </c>
    </row>
    <row r="33" customFormat="true" ht="16" customHeight="true" spans="1:7">
      <c r="A33" s="9"/>
      <c r="B33" s="17" t="s">
        <v>12</v>
      </c>
      <c r="C33" s="17">
        <f t="shared" ref="C33:G33" si="5">C32-SUM(C34:C36)</f>
        <v>22</v>
      </c>
      <c r="D33" s="17">
        <f t="shared" si="5"/>
        <v>20</v>
      </c>
      <c r="E33" s="17">
        <f t="shared" si="5"/>
        <v>2</v>
      </c>
      <c r="F33" s="17">
        <f t="shared" si="5"/>
        <v>27.7</v>
      </c>
      <c r="G33" s="17">
        <f t="shared" si="5"/>
        <v>22</v>
      </c>
    </row>
    <row r="34" customFormat="true" ht="16" customHeight="true" spans="1:7">
      <c r="A34" s="9"/>
      <c r="B34" s="14" t="s">
        <v>36</v>
      </c>
      <c r="C34" s="14">
        <f t="shared" ref="C34:C36" si="6">E34+D34</f>
        <v>40</v>
      </c>
      <c r="D34" s="19">
        <v>30</v>
      </c>
      <c r="E34" s="19">
        <v>10</v>
      </c>
      <c r="F34" s="21">
        <v>48</v>
      </c>
      <c r="G34" s="21">
        <v>40</v>
      </c>
    </row>
    <row r="35" customFormat="true" ht="16" customHeight="true" spans="1:7">
      <c r="A35" s="9"/>
      <c r="B35" s="14" t="s">
        <v>37</v>
      </c>
      <c r="C35" s="14">
        <f t="shared" si="6"/>
        <v>11</v>
      </c>
      <c r="D35" s="19">
        <v>11</v>
      </c>
      <c r="E35" s="19">
        <v>0</v>
      </c>
      <c r="F35" s="21">
        <v>15.95</v>
      </c>
      <c r="G35" s="21">
        <v>11</v>
      </c>
    </row>
    <row r="36" customFormat="true" ht="16" customHeight="true" spans="1:7">
      <c r="A36" s="9"/>
      <c r="B36" s="14" t="s">
        <v>38</v>
      </c>
      <c r="C36" s="14">
        <f t="shared" si="6"/>
        <v>26</v>
      </c>
      <c r="D36" s="19">
        <v>26</v>
      </c>
      <c r="E36" s="19">
        <v>0</v>
      </c>
      <c r="F36" s="21">
        <v>37.7</v>
      </c>
      <c r="G36" s="21">
        <v>26</v>
      </c>
    </row>
    <row r="37" s="1" customFormat="true" ht="16" customHeight="true" spans="1:7">
      <c r="A37" s="9" t="s">
        <v>39</v>
      </c>
      <c r="B37" s="10" t="s">
        <v>11</v>
      </c>
      <c r="C37" s="10">
        <f t="shared" ref="C37:C43" si="7">D37+E37</f>
        <v>78</v>
      </c>
      <c r="D37" s="20">
        <v>62</v>
      </c>
      <c r="E37" s="20">
        <v>16</v>
      </c>
      <c r="F37" s="10">
        <v>104.7</v>
      </c>
      <c r="G37" s="10">
        <v>78</v>
      </c>
    </row>
    <row r="38" customFormat="true" ht="16" customHeight="true" spans="1:7">
      <c r="A38" s="9"/>
      <c r="B38" s="17" t="s">
        <v>12</v>
      </c>
      <c r="C38" s="17">
        <f t="shared" ref="C38:G38" si="8">C37-SUM(C39:C40)</f>
        <v>2</v>
      </c>
      <c r="D38" s="17">
        <f t="shared" si="8"/>
        <v>1</v>
      </c>
      <c r="E38" s="17">
        <f t="shared" si="8"/>
        <v>1</v>
      </c>
      <c r="F38" s="17">
        <f t="shared" si="8"/>
        <v>1.89999999999999</v>
      </c>
      <c r="G38" s="17">
        <f t="shared" si="8"/>
        <v>2</v>
      </c>
    </row>
    <row r="39" customFormat="true" ht="16" customHeight="true" spans="1:7">
      <c r="A39" s="9"/>
      <c r="B39" s="21" t="s">
        <v>40</v>
      </c>
      <c r="C39" s="21">
        <v>42</v>
      </c>
      <c r="D39" s="22">
        <v>29</v>
      </c>
      <c r="E39" s="22">
        <v>13</v>
      </c>
      <c r="F39" s="21">
        <v>52.1</v>
      </c>
      <c r="G39" s="21">
        <v>42</v>
      </c>
    </row>
    <row r="40" customFormat="true" ht="16" customHeight="true" spans="1:7">
      <c r="A40" s="9"/>
      <c r="B40" s="21" t="s">
        <v>41</v>
      </c>
      <c r="C40" s="21">
        <v>34</v>
      </c>
      <c r="D40" s="22">
        <v>32</v>
      </c>
      <c r="E40" s="22">
        <v>2</v>
      </c>
      <c r="F40" s="21">
        <v>50.7</v>
      </c>
      <c r="G40" s="21">
        <v>34</v>
      </c>
    </row>
    <row r="41" s="1" customFormat="true" ht="24" customHeight="true" spans="1:7">
      <c r="A41" s="9" t="s">
        <v>42</v>
      </c>
      <c r="B41" s="10" t="s">
        <v>11</v>
      </c>
      <c r="C41" s="10">
        <f t="shared" si="7"/>
        <v>12</v>
      </c>
      <c r="D41" s="11">
        <v>7</v>
      </c>
      <c r="E41" s="11">
        <v>5</v>
      </c>
      <c r="F41" s="10">
        <v>11.2</v>
      </c>
      <c r="G41" s="10">
        <v>12</v>
      </c>
    </row>
    <row r="42" customFormat="true" ht="24" customHeight="true" spans="1:7">
      <c r="A42" s="9"/>
      <c r="B42" s="17" t="s">
        <v>12</v>
      </c>
      <c r="C42" s="12">
        <f t="shared" si="7"/>
        <v>12</v>
      </c>
      <c r="D42" s="13">
        <v>7</v>
      </c>
      <c r="E42" s="13">
        <v>5</v>
      </c>
      <c r="F42" s="12">
        <v>11.2</v>
      </c>
      <c r="G42" s="12">
        <v>12</v>
      </c>
    </row>
    <row r="43" s="1" customFormat="true" ht="16" customHeight="true" spans="1:7">
      <c r="A43" s="9" t="s">
        <v>43</v>
      </c>
      <c r="B43" s="10" t="s">
        <v>11</v>
      </c>
      <c r="C43" s="10">
        <f t="shared" si="7"/>
        <v>202</v>
      </c>
      <c r="D43" s="11">
        <v>201</v>
      </c>
      <c r="E43" s="11">
        <v>1</v>
      </c>
      <c r="F43" s="10">
        <v>304.9</v>
      </c>
      <c r="G43" s="10">
        <v>202</v>
      </c>
    </row>
    <row r="44" customFormat="true" ht="16" customHeight="true" spans="1:7">
      <c r="A44" s="9"/>
      <c r="B44" s="17" t="s">
        <v>12</v>
      </c>
      <c r="C44" s="17">
        <f t="shared" ref="C44:G44" si="9">C43-SUM(C45:C46)</f>
        <v>72</v>
      </c>
      <c r="D44" s="17">
        <f t="shared" si="9"/>
        <v>71</v>
      </c>
      <c r="E44" s="17">
        <f t="shared" si="9"/>
        <v>1</v>
      </c>
      <c r="F44" s="17">
        <f t="shared" si="9"/>
        <v>103.4</v>
      </c>
      <c r="G44" s="17">
        <f t="shared" si="9"/>
        <v>72</v>
      </c>
    </row>
    <row r="45" customFormat="true" ht="16" customHeight="true" spans="1:7">
      <c r="A45" s="9"/>
      <c r="B45" s="14" t="s">
        <v>44</v>
      </c>
      <c r="C45" s="14">
        <f>E45+D45</f>
        <v>30</v>
      </c>
      <c r="D45" s="14">
        <v>30</v>
      </c>
      <c r="E45" s="14">
        <v>0</v>
      </c>
      <c r="F45" s="17">
        <v>46.5</v>
      </c>
      <c r="G45" s="21">
        <v>30</v>
      </c>
    </row>
    <row r="46" customFormat="true" ht="16" customHeight="true" spans="1:7">
      <c r="A46" s="9"/>
      <c r="B46" s="14" t="s">
        <v>45</v>
      </c>
      <c r="C46" s="14">
        <f>E46+D46</f>
        <v>100</v>
      </c>
      <c r="D46" s="14">
        <v>100</v>
      </c>
      <c r="E46" s="14">
        <v>0</v>
      </c>
      <c r="F46" s="17">
        <v>155</v>
      </c>
      <c r="G46" s="21">
        <v>100</v>
      </c>
    </row>
    <row r="47" s="1" customFormat="true" ht="16" customHeight="true" spans="1:7">
      <c r="A47" s="9" t="s">
        <v>46</v>
      </c>
      <c r="B47" s="10" t="s">
        <v>11</v>
      </c>
      <c r="C47" s="10">
        <f>D47+E47</f>
        <v>383</v>
      </c>
      <c r="D47" s="11">
        <v>363</v>
      </c>
      <c r="E47" s="11">
        <v>20</v>
      </c>
      <c r="F47" s="10">
        <v>562.45</v>
      </c>
      <c r="G47" s="10">
        <v>383</v>
      </c>
    </row>
    <row r="48" customFormat="true" ht="16" customHeight="true" spans="1:7">
      <c r="A48" s="9"/>
      <c r="B48" s="17" t="s">
        <v>12</v>
      </c>
      <c r="C48" s="17">
        <f t="shared" ref="C48:G48" si="10">C47-SUM(C49:C53)</f>
        <v>56</v>
      </c>
      <c r="D48" s="17">
        <f t="shared" si="10"/>
        <v>48</v>
      </c>
      <c r="E48" s="17">
        <f t="shared" si="10"/>
        <v>8</v>
      </c>
      <c r="F48" s="17">
        <f t="shared" si="10"/>
        <v>67.6</v>
      </c>
      <c r="G48" s="17">
        <f t="shared" si="10"/>
        <v>56</v>
      </c>
    </row>
    <row r="49" customFormat="true" ht="16" customHeight="true" spans="1:7">
      <c r="A49" s="9"/>
      <c r="B49" s="21" t="s">
        <v>47</v>
      </c>
      <c r="C49" s="21">
        <v>9</v>
      </c>
      <c r="D49" s="22">
        <v>9</v>
      </c>
      <c r="E49" s="22">
        <v>0</v>
      </c>
      <c r="F49" s="21">
        <v>13.95</v>
      </c>
      <c r="G49" s="21">
        <v>9</v>
      </c>
    </row>
    <row r="50" customFormat="true" ht="16" customHeight="true" spans="1:7">
      <c r="A50" s="9"/>
      <c r="B50" s="21" t="s">
        <v>48</v>
      </c>
      <c r="C50" s="21">
        <v>25</v>
      </c>
      <c r="D50" s="22">
        <v>24</v>
      </c>
      <c r="E50" s="22">
        <v>1</v>
      </c>
      <c r="F50" s="21">
        <v>37.75</v>
      </c>
      <c r="G50" s="21">
        <v>25</v>
      </c>
    </row>
    <row r="51" customFormat="true" ht="16" customHeight="true" spans="1:7">
      <c r="A51" s="9"/>
      <c r="B51" s="21" t="s">
        <v>49</v>
      </c>
      <c r="C51" s="21">
        <v>39</v>
      </c>
      <c r="D51" s="22">
        <v>38</v>
      </c>
      <c r="E51" s="22">
        <v>1</v>
      </c>
      <c r="F51" s="21">
        <v>59.45</v>
      </c>
      <c r="G51" s="21">
        <v>39</v>
      </c>
    </row>
    <row r="52" customFormat="true" ht="16" customHeight="true" spans="1:7">
      <c r="A52" s="9"/>
      <c r="B52" s="21" t="s">
        <v>50</v>
      </c>
      <c r="C52" s="21">
        <v>19</v>
      </c>
      <c r="D52" s="22">
        <v>19</v>
      </c>
      <c r="E52" s="22">
        <v>0</v>
      </c>
      <c r="F52" s="21">
        <v>29.45</v>
      </c>
      <c r="G52" s="21">
        <v>19</v>
      </c>
    </row>
    <row r="53" customFormat="true" ht="16" customHeight="true" spans="1:7">
      <c r="A53" s="9"/>
      <c r="B53" s="21" t="s">
        <v>51</v>
      </c>
      <c r="C53" s="21">
        <v>235</v>
      </c>
      <c r="D53" s="22">
        <v>225</v>
      </c>
      <c r="E53" s="22">
        <v>10</v>
      </c>
      <c r="F53" s="21">
        <v>354.25</v>
      </c>
      <c r="G53" s="21">
        <v>235</v>
      </c>
    </row>
    <row r="54" s="1" customFormat="true" ht="16" customHeight="true" spans="1:7">
      <c r="A54" s="9" t="s">
        <v>52</v>
      </c>
      <c r="B54" s="10" t="s">
        <v>11</v>
      </c>
      <c r="C54" s="10">
        <f>D54+E54</f>
        <v>103</v>
      </c>
      <c r="D54" s="11">
        <v>103</v>
      </c>
      <c r="E54" s="11">
        <v>0</v>
      </c>
      <c r="F54" s="10">
        <v>145.65</v>
      </c>
      <c r="G54" s="10">
        <v>103</v>
      </c>
    </row>
    <row r="55" ht="16" customHeight="true" spans="1:7">
      <c r="A55" s="9"/>
      <c r="B55" s="17" t="s">
        <v>12</v>
      </c>
      <c r="C55" s="17">
        <f t="shared" ref="C55:G55" si="11">C54-SUM(C56:C58)</f>
        <v>70</v>
      </c>
      <c r="D55" s="17">
        <f t="shared" si="11"/>
        <v>70</v>
      </c>
      <c r="E55" s="17">
        <f t="shared" si="11"/>
        <v>0</v>
      </c>
      <c r="F55" s="17">
        <f t="shared" si="11"/>
        <v>94.5</v>
      </c>
      <c r="G55" s="17">
        <f t="shared" si="11"/>
        <v>70</v>
      </c>
    </row>
    <row r="56" ht="16" customHeight="true" spans="1:7">
      <c r="A56" s="9"/>
      <c r="B56" s="14" t="s">
        <v>53</v>
      </c>
      <c r="C56" s="14">
        <f t="shared" ref="C56:C58" si="12">E56+D56</f>
        <v>10</v>
      </c>
      <c r="D56" s="14">
        <v>10</v>
      </c>
      <c r="E56" s="14">
        <v>0</v>
      </c>
      <c r="F56" s="17">
        <v>15.5</v>
      </c>
      <c r="G56" s="21">
        <v>10</v>
      </c>
    </row>
    <row r="57" ht="16" customHeight="true" spans="1:7">
      <c r="A57" s="9"/>
      <c r="B57" s="14" t="s">
        <v>54</v>
      </c>
      <c r="C57" s="14">
        <f t="shared" si="12"/>
        <v>4</v>
      </c>
      <c r="D57" s="14">
        <v>4</v>
      </c>
      <c r="E57" s="14">
        <v>0</v>
      </c>
      <c r="F57" s="17">
        <v>6.2</v>
      </c>
      <c r="G57" s="21">
        <v>4</v>
      </c>
    </row>
    <row r="58" ht="16" customHeight="true" spans="1:7">
      <c r="A58" s="9"/>
      <c r="B58" s="14" t="s">
        <v>55</v>
      </c>
      <c r="C58" s="14">
        <f t="shared" si="12"/>
        <v>19</v>
      </c>
      <c r="D58" s="14">
        <v>19</v>
      </c>
      <c r="E58" s="14">
        <v>0</v>
      </c>
      <c r="F58" s="17">
        <v>29.45</v>
      </c>
      <c r="G58" s="21">
        <v>19</v>
      </c>
    </row>
    <row r="59" s="1" customFormat="true" ht="16" customHeight="true" spans="1:7">
      <c r="A59" s="9" t="s">
        <v>56</v>
      </c>
      <c r="B59" s="10" t="s">
        <v>11</v>
      </c>
      <c r="C59" s="10">
        <f>D59+E59</f>
        <v>472</v>
      </c>
      <c r="D59" s="11">
        <v>384</v>
      </c>
      <c r="E59" s="11">
        <v>88</v>
      </c>
      <c r="F59" s="10">
        <v>623.65</v>
      </c>
      <c r="G59" s="10">
        <v>472</v>
      </c>
    </row>
    <row r="60" ht="16" customHeight="true" spans="1:7">
      <c r="A60" s="9"/>
      <c r="B60" s="17" t="s">
        <v>12</v>
      </c>
      <c r="C60" s="17">
        <f t="shared" ref="C60:G60" si="13">C59-SUM(C61:C65)</f>
        <v>53</v>
      </c>
      <c r="D60" s="17">
        <f t="shared" si="13"/>
        <v>47</v>
      </c>
      <c r="E60" s="17">
        <f t="shared" si="13"/>
        <v>6</v>
      </c>
      <c r="F60" s="17">
        <f t="shared" si="13"/>
        <v>67.5</v>
      </c>
      <c r="G60" s="17">
        <f t="shared" si="13"/>
        <v>53</v>
      </c>
    </row>
    <row r="61" ht="16" customHeight="true" spans="1:7">
      <c r="A61" s="9"/>
      <c r="B61" s="14" t="s">
        <v>57</v>
      </c>
      <c r="C61" s="14">
        <f t="shared" ref="C61:C65" si="14">E61+D61</f>
        <v>113</v>
      </c>
      <c r="D61" s="14">
        <v>32</v>
      </c>
      <c r="E61" s="14">
        <v>81</v>
      </c>
      <c r="F61" s="21">
        <v>82.85</v>
      </c>
      <c r="G61" s="21">
        <v>113</v>
      </c>
    </row>
    <row r="62" ht="16" customHeight="true" spans="1:7">
      <c r="A62" s="9"/>
      <c r="B62" s="14" t="s">
        <v>58</v>
      </c>
      <c r="C62" s="14">
        <f t="shared" si="14"/>
        <v>35</v>
      </c>
      <c r="D62" s="14">
        <v>35</v>
      </c>
      <c r="E62" s="14">
        <v>0</v>
      </c>
      <c r="F62" s="21">
        <v>54.25</v>
      </c>
      <c r="G62" s="21">
        <v>35</v>
      </c>
    </row>
    <row r="63" ht="16" customHeight="true" spans="1:7">
      <c r="A63" s="9"/>
      <c r="B63" s="14" t="s">
        <v>59</v>
      </c>
      <c r="C63" s="14">
        <f t="shared" si="14"/>
        <v>129</v>
      </c>
      <c r="D63" s="14">
        <v>128</v>
      </c>
      <c r="E63" s="14">
        <v>1</v>
      </c>
      <c r="F63" s="21">
        <v>198.95</v>
      </c>
      <c r="G63" s="21">
        <v>129</v>
      </c>
    </row>
    <row r="64" ht="16" customHeight="true" spans="1:7">
      <c r="A64" s="9"/>
      <c r="B64" s="14" t="s">
        <v>60</v>
      </c>
      <c r="C64" s="14">
        <f t="shared" si="14"/>
        <v>55</v>
      </c>
      <c r="D64" s="14">
        <v>55</v>
      </c>
      <c r="E64" s="14">
        <v>0</v>
      </c>
      <c r="F64" s="21">
        <v>85.25</v>
      </c>
      <c r="G64" s="21">
        <v>55</v>
      </c>
    </row>
    <row r="65" ht="16" customHeight="true" spans="1:7">
      <c r="A65" s="9"/>
      <c r="B65" s="14" t="s">
        <v>61</v>
      </c>
      <c r="C65" s="14">
        <f t="shared" si="14"/>
        <v>87</v>
      </c>
      <c r="D65" s="14">
        <v>87</v>
      </c>
      <c r="E65" s="14">
        <v>0</v>
      </c>
      <c r="F65" s="21">
        <v>134.85</v>
      </c>
      <c r="G65" s="21">
        <v>87</v>
      </c>
    </row>
    <row r="66" s="1" customFormat="true" ht="16" customHeight="true" spans="1:7">
      <c r="A66" s="9" t="s">
        <v>62</v>
      </c>
      <c r="B66" s="10" t="s">
        <v>11</v>
      </c>
      <c r="C66" s="10">
        <f>D66+E66</f>
        <v>229</v>
      </c>
      <c r="D66" s="11">
        <v>209</v>
      </c>
      <c r="E66" s="11">
        <v>20</v>
      </c>
      <c r="F66" s="10">
        <v>336.35</v>
      </c>
      <c r="G66" s="10">
        <v>229</v>
      </c>
    </row>
    <row r="67" ht="16" customHeight="true" spans="1:7">
      <c r="A67" s="9"/>
      <c r="B67" s="17" t="s">
        <v>12</v>
      </c>
      <c r="C67" s="17">
        <f t="shared" ref="C67:G67" si="15">C66-SUM(C68:C73)</f>
        <v>47</v>
      </c>
      <c r="D67" s="17">
        <f t="shared" si="15"/>
        <v>33</v>
      </c>
      <c r="E67" s="17">
        <f t="shared" si="15"/>
        <v>14</v>
      </c>
      <c r="F67" s="17">
        <f t="shared" si="15"/>
        <v>49.45</v>
      </c>
      <c r="G67" s="17">
        <f t="shared" si="15"/>
        <v>47</v>
      </c>
    </row>
    <row r="68" ht="16" customHeight="true" spans="1:7">
      <c r="A68" s="9"/>
      <c r="B68" s="14" t="s">
        <v>63</v>
      </c>
      <c r="C68" s="14">
        <f t="shared" ref="C68:C73" si="16">E68+D68</f>
        <v>25</v>
      </c>
      <c r="D68" s="14">
        <v>25</v>
      </c>
      <c r="E68" s="14">
        <v>0</v>
      </c>
      <c r="F68" s="21">
        <v>38.75</v>
      </c>
      <c r="G68" s="21">
        <v>25</v>
      </c>
    </row>
    <row r="69" ht="16" customHeight="true" spans="1:7">
      <c r="A69" s="9"/>
      <c r="B69" s="14" t="s">
        <v>64</v>
      </c>
      <c r="C69" s="14">
        <f t="shared" si="16"/>
        <v>43</v>
      </c>
      <c r="D69" s="14">
        <v>43</v>
      </c>
      <c r="E69" s="14">
        <v>0</v>
      </c>
      <c r="F69" s="21">
        <v>66.65</v>
      </c>
      <c r="G69" s="21">
        <v>43</v>
      </c>
    </row>
    <row r="70" ht="16" customHeight="true" spans="1:7">
      <c r="A70" s="9"/>
      <c r="B70" s="14" t="s">
        <v>65</v>
      </c>
      <c r="C70" s="14">
        <f t="shared" si="16"/>
        <v>47</v>
      </c>
      <c r="D70" s="14">
        <v>47</v>
      </c>
      <c r="E70" s="14">
        <v>0</v>
      </c>
      <c r="F70" s="21">
        <v>72.85</v>
      </c>
      <c r="G70" s="21">
        <v>47</v>
      </c>
    </row>
    <row r="71" ht="16" customHeight="true" spans="1:7">
      <c r="A71" s="9"/>
      <c r="B71" s="14" t="s">
        <v>66</v>
      </c>
      <c r="C71" s="14">
        <f t="shared" si="16"/>
        <v>12</v>
      </c>
      <c r="D71" s="14">
        <v>12</v>
      </c>
      <c r="E71" s="14">
        <v>0</v>
      </c>
      <c r="F71" s="21">
        <v>23.4</v>
      </c>
      <c r="G71" s="21">
        <v>12</v>
      </c>
    </row>
    <row r="72" ht="16" customHeight="true" spans="1:7">
      <c r="A72" s="9"/>
      <c r="B72" s="14" t="s">
        <v>67</v>
      </c>
      <c r="C72" s="14">
        <f t="shared" si="16"/>
        <v>15</v>
      </c>
      <c r="D72" s="14">
        <v>15</v>
      </c>
      <c r="E72" s="14">
        <v>0</v>
      </c>
      <c r="F72" s="21">
        <v>29.25</v>
      </c>
      <c r="G72" s="21">
        <v>15</v>
      </c>
    </row>
    <row r="73" ht="16" customHeight="true" spans="1:7">
      <c r="A73" s="9"/>
      <c r="B73" s="14" t="s">
        <v>68</v>
      </c>
      <c r="C73" s="14">
        <f t="shared" si="16"/>
        <v>40</v>
      </c>
      <c r="D73" s="14">
        <v>34</v>
      </c>
      <c r="E73" s="14">
        <v>6</v>
      </c>
      <c r="F73" s="21">
        <v>56</v>
      </c>
      <c r="G73" s="21">
        <v>40</v>
      </c>
    </row>
    <row r="74" s="1" customFormat="true" ht="25" customHeight="true" spans="1:7">
      <c r="A74" s="9" t="s">
        <v>69</v>
      </c>
      <c r="B74" s="10" t="s">
        <v>11</v>
      </c>
      <c r="C74" s="10">
        <f>D74+E74</f>
        <v>7</v>
      </c>
      <c r="D74" s="11">
        <v>4</v>
      </c>
      <c r="E74" s="11">
        <v>3</v>
      </c>
      <c r="F74" s="10">
        <v>10.3</v>
      </c>
      <c r="G74" s="10">
        <v>7</v>
      </c>
    </row>
    <row r="75" ht="25" customHeight="true" spans="1:7">
      <c r="A75" s="9"/>
      <c r="B75" s="14" t="s">
        <v>70</v>
      </c>
      <c r="C75" s="14">
        <f t="shared" ref="C75:C79" si="17">E75+D75</f>
        <v>7</v>
      </c>
      <c r="D75" s="14">
        <v>4</v>
      </c>
      <c r="E75" s="14">
        <v>3</v>
      </c>
      <c r="F75" s="17">
        <v>10.3</v>
      </c>
      <c r="G75" s="17">
        <v>7</v>
      </c>
    </row>
    <row r="76" s="1" customFormat="true" ht="16" customHeight="true" spans="1:7">
      <c r="A76" s="9" t="s">
        <v>71</v>
      </c>
      <c r="B76" s="10" t="s">
        <v>11</v>
      </c>
      <c r="C76" s="10">
        <f>D76+E76</f>
        <v>73</v>
      </c>
      <c r="D76" s="11">
        <v>32</v>
      </c>
      <c r="E76" s="11">
        <v>41</v>
      </c>
      <c r="F76" s="10">
        <v>71.65</v>
      </c>
      <c r="G76" s="10">
        <v>73</v>
      </c>
    </row>
    <row r="77" ht="16" customHeight="true" spans="1:7">
      <c r="A77" s="9"/>
      <c r="B77" s="17" t="s">
        <v>12</v>
      </c>
      <c r="C77" s="17">
        <f t="shared" ref="C77:G77" si="18">C76-SUM(C78:C79)</f>
        <v>5</v>
      </c>
      <c r="D77" s="17">
        <f t="shared" si="18"/>
        <v>2</v>
      </c>
      <c r="E77" s="17">
        <f t="shared" si="18"/>
        <v>3</v>
      </c>
      <c r="F77" s="17">
        <f t="shared" si="18"/>
        <v>4.25</v>
      </c>
      <c r="G77" s="17">
        <f t="shared" si="18"/>
        <v>5</v>
      </c>
    </row>
    <row r="78" ht="16" customHeight="true" spans="1:7">
      <c r="A78" s="9"/>
      <c r="B78" s="14" t="s">
        <v>72</v>
      </c>
      <c r="C78" s="14">
        <f t="shared" si="17"/>
        <v>20</v>
      </c>
      <c r="D78" s="14">
        <v>10</v>
      </c>
      <c r="E78" s="14">
        <v>10</v>
      </c>
      <c r="F78" s="17">
        <v>21</v>
      </c>
      <c r="G78" s="21">
        <v>20</v>
      </c>
    </row>
    <row r="79" ht="16" customHeight="true" spans="1:7">
      <c r="A79" s="9"/>
      <c r="B79" s="14" t="s">
        <v>73</v>
      </c>
      <c r="C79" s="14">
        <f t="shared" si="17"/>
        <v>48</v>
      </c>
      <c r="D79" s="14">
        <v>20</v>
      </c>
      <c r="E79" s="14">
        <v>28</v>
      </c>
      <c r="F79" s="17">
        <v>46.4</v>
      </c>
      <c r="G79" s="21">
        <v>48</v>
      </c>
    </row>
    <row r="80" s="1" customFormat="true" ht="16" customHeight="true" spans="1:7">
      <c r="A80" s="25" t="s">
        <v>74</v>
      </c>
      <c r="B80" s="10" t="s">
        <v>11</v>
      </c>
      <c r="C80" s="10">
        <f>D80+E80</f>
        <v>136</v>
      </c>
      <c r="D80" s="11">
        <v>121</v>
      </c>
      <c r="E80" s="11">
        <v>15</v>
      </c>
      <c r="F80" s="10">
        <v>194.2</v>
      </c>
      <c r="G80" s="10">
        <v>136</v>
      </c>
    </row>
    <row r="81" ht="16" customHeight="true" spans="1:7">
      <c r="A81" s="26"/>
      <c r="B81" s="17" t="s">
        <v>12</v>
      </c>
      <c r="C81" s="27">
        <f t="shared" ref="C81:G81" si="19">C80-SUM(C82:C84)</f>
        <v>16</v>
      </c>
      <c r="D81" s="27">
        <f t="shared" si="19"/>
        <v>15</v>
      </c>
      <c r="E81" s="27">
        <f t="shared" si="19"/>
        <v>1</v>
      </c>
      <c r="F81" s="27">
        <f t="shared" si="19"/>
        <v>22.2</v>
      </c>
      <c r="G81" s="27">
        <f t="shared" si="19"/>
        <v>16</v>
      </c>
    </row>
    <row r="82" ht="16" customHeight="true" spans="1:7">
      <c r="A82" s="26"/>
      <c r="B82" s="28" t="s">
        <v>75</v>
      </c>
      <c r="C82" s="28">
        <f t="shared" ref="C82:C84" si="20">E82+D82</f>
        <v>26</v>
      </c>
      <c r="D82" s="28">
        <v>17</v>
      </c>
      <c r="E82" s="28">
        <v>9</v>
      </c>
      <c r="F82" s="33">
        <v>31.3</v>
      </c>
      <c r="G82" s="34">
        <v>26</v>
      </c>
    </row>
    <row r="83" ht="16" customHeight="true" spans="1:7">
      <c r="A83" s="26"/>
      <c r="B83" s="28" t="s">
        <v>76</v>
      </c>
      <c r="C83" s="28">
        <f t="shared" si="20"/>
        <v>61</v>
      </c>
      <c r="D83" s="28">
        <v>61</v>
      </c>
      <c r="E83" s="28">
        <v>0</v>
      </c>
      <c r="F83" s="33">
        <v>94.55</v>
      </c>
      <c r="G83" s="34">
        <v>61</v>
      </c>
    </row>
    <row r="84" spans="1:7">
      <c r="A84" s="29"/>
      <c r="B84" s="14" t="s">
        <v>77</v>
      </c>
      <c r="C84" s="14">
        <f t="shared" si="20"/>
        <v>33</v>
      </c>
      <c r="D84" s="14">
        <v>28</v>
      </c>
      <c r="E84" s="14">
        <v>5</v>
      </c>
      <c r="F84" s="35">
        <v>46.15</v>
      </c>
      <c r="G84" s="35">
        <v>33</v>
      </c>
    </row>
    <row r="85" ht="24" customHeight="true" spans="1:6">
      <c r="A85" s="30" t="s">
        <v>78</v>
      </c>
      <c r="B85" s="30"/>
      <c r="C85" s="30"/>
      <c r="D85" s="30"/>
      <c r="E85" s="30"/>
      <c r="F85" s="30"/>
    </row>
    <row r="86" ht="15.75" spans="1:1">
      <c r="A86" s="31"/>
    </row>
    <row r="87" ht="15.75" spans="1:1">
      <c r="A87" s="31"/>
    </row>
    <row r="88" ht="15.75" spans="1:1">
      <c r="A88" s="31"/>
    </row>
    <row r="89" ht="15.75" spans="1:1">
      <c r="A89" s="31"/>
    </row>
    <row r="90" spans="1:1">
      <c r="A90" s="32"/>
    </row>
    <row r="91" spans="1:1">
      <c r="A91" s="32"/>
    </row>
    <row r="92" spans="1:1">
      <c r="A92" s="32"/>
    </row>
    <row r="93" spans="1:1">
      <c r="A93" s="32"/>
    </row>
    <row r="94" spans="1:1">
      <c r="A94" s="32"/>
    </row>
    <row r="95" spans="1:1">
      <c r="A95" s="32"/>
    </row>
    <row r="96" spans="1:1">
      <c r="A96" s="32"/>
    </row>
    <row r="97" spans="1:1">
      <c r="A97" s="32"/>
    </row>
    <row r="98" spans="1:1">
      <c r="A98" s="32"/>
    </row>
    <row r="99" spans="1:1">
      <c r="A99" s="32"/>
    </row>
    <row r="100" spans="1:1">
      <c r="A100" s="32"/>
    </row>
    <row r="101" spans="1:1">
      <c r="A101" s="32"/>
    </row>
    <row r="102" spans="1:1">
      <c r="A102" s="32"/>
    </row>
    <row r="103" spans="1:1">
      <c r="A103" s="32"/>
    </row>
    <row r="104" spans="1:1">
      <c r="A104" s="32"/>
    </row>
    <row r="105" spans="1:1">
      <c r="A105" s="32"/>
    </row>
    <row r="106" spans="1:1">
      <c r="A106" s="32"/>
    </row>
    <row r="107" spans="1:1">
      <c r="A107" s="32"/>
    </row>
  </sheetData>
  <mergeCells count="23">
    <mergeCell ref="A1:G1"/>
    <mergeCell ref="A2:B2"/>
    <mergeCell ref="C2:E2"/>
    <mergeCell ref="A3:B3"/>
    <mergeCell ref="A4:B4"/>
    <mergeCell ref="A85:F85"/>
    <mergeCell ref="A5:A7"/>
    <mergeCell ref="A8:A16"/>
    <mergeCell ref="A17:A23"/>
    <mergeCell ref="A24:A31"/>
    <mergeCell ref="A32:A36"/>
    <mergeCell ref="A37:A40"/>
    <mergeCell ref="A41:A42"/>
    <mergeCell ref="A43:A46"/>
    <mergeCell ref="A47:A53"/>
    <mergeCell ref="A54:A58"/>
    <mergeCell ref="A59:A65"/>
    <mergeCell ref="A66:A73"/>
    <mergeCell ref="A74:A75"/>
    <mergeCell ref="A76:A79"/>
    <mergeCell ref="A80:A84"/>
    <mergeCell ref="F2:F3"/>
    <mergeCell ref="G2:G3"/>
  </mergeCells>
  <pageMargins left="0.432638888888889" right="0.550694444444444" top="0.550694444444444" bottom="1.14166666666667" header="0.865972222222222" footer="0.747916666666667"/>
  <pageSetup paperSize="9" scale="8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下达方案 (含县区)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szj</cp:lastModifiedBy>
  <dcterms:created xsi:type="dcterms:W3CDTF">2024-11-17T17:01:00Z</dcterms:created>
  <dcterms:modified xsi:type="dcterms:W3CDTF">2024-11-22T14:38:38Z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5B3FEDCECA4C411EA61000048482F963_11</vt:lpwstr>
  </property>
  <property fmtid="{D5CDD505-2E9C-101B-9397-08002B2CF9AE}" pid="3" name="KSOProductBuildVer">
    <vt:lpwstr>2052-11.8.2.10386</vt:lpwstr>
  </property>
</Properties>
</file>