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拟支持" sheetId="1" r:id="rId1"/>
    <sheet name="按地市" sheetId="2" r:id="rId2"/>
    <sheet name="分配方案" sheetId="3" r:id="rId3"/>
    <sheet name="Sheet2" sheetId="4" r:id="rId4"/>
  </sheets>
  <definedNames>
    <definedName name="_xlnm.Print_Titles" localSheetId="0">'拟支持'!$2:$3</definedName>
    <definedName name="_xlnm._FilterDatabase" localSheetId="1" hidden="1">'按地市'!$A$3:$T$3</definedName>
    <definedName name="_xlnm._FilterDatabase" localSheetId="2" hidden="1">'分配方案'!$A$3:$J$28</definedName>
  </definedNames>
  <calcPr fullCalcOnLoad="1" iterate="1" iterateCount="100" iterateDelta="0.001"/>
</workbook>
</file>

<file path=xl/sharedStrings.xml><?xml version="1.0" encoding="utf-8"?>
<sst xmlns="http://schemas.openxmlformats.org/spreadsheetml/2006/main" count="415" uniqueCount="159">
  <si>
    <r>
      <t>2022</t>
    </r>
    <r>
      <rPr>
        <b/>
        <sz val="18"/>
        <color indexed="8"/>
        <rFont val="宋体"/>
        <family val="0"/>
      </rPr>
      <t>年中央预算内投资项目省级补助资金安排建议表</t>
    </r>
  </si>
  <si>
    <r>
      <rPr>
        <b/>
        <sz val="12"/>
        <color indexed="8"/>
        <rFont val="宋体"/>
        <family val="0"/>
      </rPr>
      <t>序号</t>
    </r>
  </si>
  <si>
    <r>
      <rPr>
        <b/>
        <sz val="12"/>
        <color indexed="8"/>
        <rFont val="宋体"/>
        <family val="0"/>
      </rPr>
      <t>国家发展改革委下达文件</t>
    </r>
  </si>
  <si>
    <r>
      <rPr>
        <b/>
        <sz val="12"/>
        <color indexed="8"/>
        <rFont val="宋体"/>
        <family val="0"/>
      </rPr>
      <t>项目名称</t>
    </r>
  </si>
  <si>
    <r>
      <rPr>
        <b/>
        <sz val="12"/>
        <color indexed="8"/>
        <rFont val="宋体"/>
        <family val="0"/>
      </rPr>
      <t>所在地</t>
    </r>
  </si>
  <si>
    <r>
      <rPr>
        <b/>
        <sz val="12"/>
        <color indexed="8"/>
        <rFont val="宋体"/>
        <family val="0"/>
      </rPr>
      <t>总投资</t>
    </r>
  </si>
  <si>
    <t>是否属于老旧小区</t>
  </si>
  <si>
    <r>
      <t>2022</t>
    </r>
    <r>
      <rPr>
        <b/>
        <sz val="12"/>
        <color indexed="8"/>
        <rFont val="宋体"/>
        <family val="0"/>
      </rPr>
      <t>年下达的中央预算内投资</t>
    </r>
  </si>
  <si>
    <r>
      <rPr>
        <b/>
        <sz val="12"/>
        <color indexed="8"/>
        <rFont val="宋体"/>
        <family val="0"/>
      </rPr>
      <t>已安排其他省级专项资金</t>
    </r>
  </si>
  <si>
    <r>
      <rPr>
        <b/>
        <sz val="12"/>
        <color indexed="8"/>
        <rFont val="宋体"/>
        <family val="0"/>
      </rPr>
      <t>地市申报</t>
    </r>
    <r>
      <rPr>
        <b/>
        <sz val="12"/>
        <color indexed="8"/>
        <rFont val="Times New Roman"/>
        <family val="1"/>
      </rPr>
      <t>2022</t>
    </r>
    <r>
      <rPr>
        <b/>
        <sz val="12"/>
        <color indexed="8"/>
        <rFont val="宋体"/>
        <family val="0"/>
      </rPr>
      <t>年中央预算内投资省级补助资金</t>
    </r>
  </si>
  <si>
    <r>
      <t>2022</t>
    </r>
    <r>
      <rPr>
        <b/>
        <sz val="12"/>
        <color indexed="8"/>
        <rFont val="宋体"/>
        <family val="0"/>
      </rPr>
      <t>年建议安排省级补助资金</t>
    </r>
  </si>
  <si>
    <r>
      <rPr>
        <b/>
        <sz val="12"/>
        <color indexed="8"/>
        <rFont val="宋体"/>
        <family val="0"/>
      </rPr>
      <t>资金建议安排方案</t>
    </r>
  </si>
  <si>
    <t>省级与中央资金之和占总投资的比例</t>
  </si>
  <si>
    <r>
      <rPr>
        <b/>
        <sz val="12"/>
        <color indexed="8"/>
        <rFont val="宋体"/>
        <family val="0"/>
      </rPr>
      <t>备注</t>
    </r>
  </si>
  <si>
    <t>主管处室</t>
  </si>
  <si>
    <t>处室审核金额意见</t>
  </si>
  <si>
    <t>处室资金来源意见</t>
  </si>
  <si>
    <t>住建厅已在专项中安排额度</t>
  </si>
  <si>
    <t>备注</t>
  </si>
  <si>
    <r>
      <rPr>
        <b/>
        <sz val="12"/>
        <color indexed="8"/>
        <rFont val="宋体"/>
        <family val="0"/>
      </rPr>
      <t>中央预算内投资</t>
    </r>
  </si>
  <si>
    <r>
      <rPr>
        <b/>
        <sz val="12"/>
        <color indexed="8"/>
        <rFont val="宋体"/>
        <family val="0"/>
      </rPr>
      <t>省级补助资金</t>
    </r>
  </si>
  <si>
    <r>
      <rPr>
        <b/>
        <sz val="12"/>
        <color indexed="8"/>
        <rFont val="宋体"/>
        <family val="0"/>
      </rPr>
      <t>市县财政资金</t>
    </r>
  </si>
  <si>
    <r>
      <rPr>
        <b/>
        <sz val="12"/>
        <color indexed="8"/>
        <rFont val="宋体"/>
        <family val="0"/>
      </rPr>
      <t>（一）</t>
    </r>
  </si>
  <si>
    <r>
      <rPr>
        <b/>
        <sz val="12"/>
        <color indexed="8"/>
        <rFont val="宋体"/>
        <family val="0"/>
      </rPr>
      <t>国家发展改革委</t>
    </r>
    <r>
      <rPr>
        <b/>
        <sz val="12"/>
        <color indexed="8"/>
        <rFont val="Times New Roman"/>
        <family val="1"/>
      </rPr>
      <t xml:space="preserve"> </t>
    </r>
    <r>
      <rPr>
        <b/>
        <sz val="12"/>
        <color indexed="8"/>
        <rFont val="宋体"/>
        <family val="0"/>
      </rPr>
      <t>住房和城乡建设部关于下达保障性安居工程</t>
    </r>
    <r>
      <rPr>
        <b/>
        <sz val="12"/>
        <color indexed="8"/>
        <rFont val="Times New Roman"/>
        <family val="1"/>
      </rPr>
      <t>2022</t>
    </r>
    <r>
      <rPr>
        <b/>
        <sz val="12"/>
        <color indexed="8"/>
        <rFont val="宋体"/>
        <family val="0"/>
      </rPr>
      <t>年第一批中央预算内投资计划的通知（发改投资〔</t>
    </r>
    <r>
      <rPr>
        <b/>
        <sz val="12"/>
        <color indexed="8"/>
        <rFont val="Times New Roman"/>
        <family val="1"/>
      </rPr>
      <t>2022</t>
    </r>
    <r>
      <rPr>
        <b/>
        <sz val="12"/>
        <color indexed="8"/>
        <rFont val="宋体"/>
        <family val="0"/>
      </rPr>
      <t>〕</t>
    </r>
    <r>
      <rPr>
        <b/>
        <sz val="12"/>
        <color indexed="8"/>
        <rFont val="Times New Roman"/>
        <family val="1"/>
      </rPr>
      <t>399</t>
    </r>
    <r>
      <rPr>
        <b/>
        <sz val="12"/>
        <color indexed="8"/>
        <rFont val="宋体"/>
        <family val="0"/>
      </rPr>
      <t>号）</t>
    </r>
  </si>
  <si>
    <r>
      <rPr>
        <b/>
        <sz val="12"/>
        <color indexed="8"/>
        <rFont val="宋体"/>
        <family val="0"/>
      </rPr>
      <t>合计</t>
    </r>
  </si>
  <si>
    <t>经建处</t>
  </si>
  <si>
    <r>
      <rPr>
        <sz val="12"/>
        <color indexed="8"/>
        <rFont val="宋体"/>
        <family val="0"/>
      </rPr>
      <t>汕头市龙湖区老旧小区改造项目</t>
    </r>
  </si>
  <si>
    <r>
      <rPr>
        <sz val="12"/>
        <color indexed="8"/>
        <rFont val="宋体"/>
        <family val="0"/>
      </rPr>
      <t>汕头市龙湖区</t>
    </r>
  </si>
  <si>
    <t>是</t>
  </si>
  <si>
    <t>已分配汕头市2322万元</t>
  </si>
  <si>
    <r>
      <rPr>
        <sz val="12"/>
        <color indexed="8"/>
        <rFont val="宋体"/>
        <family val="0"/>
      </rPr>
      <t>广东省汕头市澄海区城镇老旧小区改造项目</t>
    </r>
  </si>
  <si>
    <r>
      <rPr>
        <sz val="12"/>
        <color indexed="8"/>
        <rFont val="宋体"/>
        <family val="0"/>
      </rPr>
      <t>汕头市澄海区</t>
    </r>
  </si>
  <si>
    <r>
      <rPr>
        <sz val="12"/>
        <color indexed="8"/>
        <rFont val="宋体"/>
        <family val="0"/>
      </rPr>
      <t>丰顺县城东山片老旧小区及周边基础设施配套工程</t>
    </r>
  </si>
  <si>
    <r>
      <rPr>
        <sz val="12"/>
        <color indexed="8"/>
        <rFont val="宋体"/>
        <family val="0"/>
      </rPr>
      <t>梅州市丰顺县</t>
    </r>
  </si>
  <si>
    <t>已分配丰顺县417万元</t>
  </si>
  <si>
    <r>
      <rPr>
        <sz val="12"/>
        <color indexed="8"/>
        <rFont val="宋体"/>
        <family val="0"/>
      </rPr>
      <t>高州市城镇老旧小区改造项目</t>
    </r>
  </si>
  <si>
    <r>
      <rPr>
        <sz val="12"/>
        <color indexed="8"/>
        <rFont val="宋体"/>
        <family val="0"/>
      </rPr>
      <t>茂名市高州市</t>
    </r>
  </si>
  <si>
    <r>
      <rPr>
        <b/>
        <sz val="12"/>
        <color indexed="8"/>
        <rFont val="宋体"/>
        <family val="0"/>
      </rPr>
      <t>（二）</t>
    </r>
  </si>
  <si>
    <r>
      <rPr>
        <b/>
        <sz val="12"/>
        <color indexed="8"/>
        <rFont val="宋体"/>
        <family val="0"/>
      </rPr>
      <t>国家发展改革委</t>
    </r>
    <r>
      <rPr>
        <b/>
        <sz val="16"/>
        <color indexed="8"/>
        <rFont val="Times New Roman"/>
        <family val="1"/>
      </rPr>
      <t xml:space="preserve"> </t>
    </r>
    <r>
      <rPr>
        <b/>
        <sz val="12"/>
        <color indexed="8"/>
        <rFont val="宋体"/>
        <family val="0"/>
      </rPr>
      <t>住房城乡建设部关于下达保障性安居工程</t>
    </r>
    <r>
      <rPr>
        <b/>
        <sz val="12"/>
        <color indexed="8"/>
        <rFont val="Times New Roman"/>
        <family val="1"/>
      </rPr>
      <t>2022</t>
    </r>
    <r>
      <rPr>
        <b/>
        <sz val="12"/>
        <color indexed="8"/>
        <rFont val="宋体"/>
        <family val="0"/>
      </rPr>
      <t>年第二批中央预算内投资计划的通知（发改投资〔</t>
    </r>
    <r>
      <rPr>
        <b/>
        <sz val="12"/>
        <color indexed="8"/>
        <rFont val="Times New Roman"/>
        <family val="1"/>
      </rPr>
      <t>2022</t>
    </r>
    <r>
      <rPr>
        <b/>
        <sz val="12"/>
        <color indexed="8"/>
        <rFont val="宋体"/>
        <family val="0"/>
      </rPr>
      <t>〕</t>
    </r>
    <r>
      <rPr>
        <b/>
        <sz val="12"/>
        <color indexed="8"/>
        <rFont val="Times New Roman"/>
        <family val="1"/>
      </rPr>
      <t>752</t>
    </r>
    <r>
      <rPr>
        <b/>
        <sz val="12"/>
        <color indexed="8"/>
        <rFont val="宋体"/>
        <family val="0"/>
      </rPr>
      <t>号）</t>
    </r>
  </si>
  <si>
    <r>
      <rPr>
        <sz val="12"/>
        <color indexed="8"/>
        <rFont val="宋体"/>
        <family val="0"/>
      </rPr>
      <t>广东省清远市连南瑶族自治县老旧小区综合改造及市政配套设施项目</t>
    </r>
  </si>
  <si>
    <r>
      <rPr>
        <sz val="12"/>
        <color indexed="8"/>
        <rFont val="宋体"/>
        <family val="0"/>
      </rPr>
      <t>清远市连南瑶族自治县</t>
    </r>
  </si>
  <si>
    <t>民族地区</t>
  </si>
  <si>
    <r>
      <rPr>
        <sz val="12"/>
        <color indexed="8"/>
        <rFont val="宋体"/>
        <family val="0"/>
      </rPr>
      <t>汕尾市海丰县联河小区改造项目</t>
    </r>
  </si>
  <si>
    <r>
      <rPr>
        <sz val="12"/>
        <color indexed="8"/>
        <rFont val="宋体"/>
        <family val="0"/>
      </rPr>
      <t>汕尾市海丰县</t>
    </r>
  </si>
  <si>
    <t>重点老区苏区</t>
  </si>
  <si>
    <r>
      <rPr>
        <sz val="12"/>
        <color indexed="8"/>
        <rFont val="宋体"/>
        <family val="0"/>
      </rPr>
      <t>陆丰市东海镇老旧小区综合改造项目</t>
    </r>
  </si>
  <si>
    <r>
      <rPr>
        <sz val="12"/>
        <color indexed="8"/>
        <rFont val="宋体"/>
        <family val="0"/>
      </rPr>
      <t>汕尾市陆丰市</t>
    </r>
  </si>
  <si>
    <r>
      <rPr>
        <sz val="12"/>
        <color indexed="8"/>
        <rFont val="宋体"/>
        <family val="0"/>
      </rPr>
      <t>兴宁市兴田街道环城北路片区（人民银行宿舍、保险公司宿舍等）</t>
    </r>
    <r>
      <rPr>
        <sz val="12"/>
        <color indexed="8"/>
        <rFont val="Times New Roman"/>
        <family val="1"/>
      </rPr>
      <t xml:space="preserve"> </t>
    </r>
    <r>
      <rPr>
        <sz val="12"/>
        <color indexed="8"/>
        <rFont val="宋体"/>
        <family val="0"/>
      </rPr>
      <t>老旧小区周边市政基础设施升级改造项目</t>
    </r>
  </si>
  <si>
    <r>
      <rPr>
        <sz val="12"/>
        <color indexed="8"/>
        <rFont val="宋体"/>
        <family val="0"/>
      </rPr>
      <t>梅州市兴宁市</t>
    </r>
  </si>
  <si>
    <r>
      <rPr>
        <sz val="12"/>
        <color indexed="8"/>
        <rFont val="宋体"/>
        <family val="0"/>
      </rPr>
      <t>大埔县城（城北片区）老旧小区内外基础设施改造工程</t>
    </r>
  </si>
  <si>
    <r>
      <rPr>
        <sz val="12"/>
        <color indexed="8"/>
        <rFont val="宋体"/>
        <family val="0"/>
      </rPr>
      <t>梅州市大埔县</t>
    </r>
  </si>
  <si>
    <t>五华县琴江新城棚户区改造安置区（一期）建设工程</t>
  </si>
  <si>
    <r>
      <rPr>
        <sz val="12"/>
        <color indexed="8"/>
        <rFont val="宋体"/>
        <family val="0"/>
      </rPr>
      <t>梅州市五华县</t>
    </r>
  </si>
  <si>
    <t>否</t>
  </si>
  <si>
    <r>
      <rPr>
        <sz val="12"/>
        <color indexed="8"/>
        <rFont val="宋体"/>
        <family val="0"/>
      </rPr>
      <t>源城区源西街道</t>
    </r>
    <r>
      <rPr>
        <sz val="12"/>
        <color indexed="8"/>
        <rFont val="Times New Roman"/>
        <family val="1"/>
      </rPr>
      <t>2022</t>
    </r>
    <r>
      <rPr>
        <sz val="12"/>
        <color indexed="8"/>
        <rFont val="宋体"/>
        <family val="0"/>
      </rPr>
      <t>年老旧小区改造工程（宝源二路北片区）</t>
    </r>
  </si>
  <si>
    <r>
      <rPr>
        <sz val="12"/>
        <color indexed="8"/>
        <rFont val="宋体"/>
        <family val="0"/>
      </rPr>
      <t>河源市源城区</t>
    </r>
  </si>
  <si>
    <r>
      <rPr>
        <sz val="12"/>
        <color indexed="8"/>
        <rFont val="宋体"/>
        <family val="0"/>
      </rPr>
      <t>源城区东埔街道</t>
    </r>
    <r>
      <rPr>
        <sz val="12"/>
        <color indexed="8"/>
        <rFont val="Times New Roman"/>
        <family val="1"/>
      </rPr>
      <t>2022</t>
    </r>
    <r>
      <rPr>
        <sz val="12"/>
        <color indexed="8"/>
        <rFont val="宋体"/>
        <family val="0"/>
      </rPr>
      <t>年老旧小区改造工程（长安街、东升路社区片区）项目</t>
    </r>
  </si>
  <si>
    <r>
      <rPr>
        <sz val="12"/>
        <color indexed="8"/>
        <rFont val="宋体"/>
        <family val="0"/>
      </rPr>
      <t>源城区东埔街道</t>
    </r>
    <r>
      <rPr>
        <sz val="12"/>
        <color indexed="8"/>
        <rFont val="Times New Roman"/>
        <family val="1"/>
      </rPr>
      <t>2022</t>
    </r>
    <r>
      <rPr>
        <sz val="12"/>
        <color indexed="8"/>
        <rFont val="宋体"/>
        <family val="0"/>
      </rPr>
      <t>年老旧小区改造工程（文明路社区片区）项目</t>
    </r>
  </si>
  <si>
    <r>
      <rPr>
        <sz val="12"/>
        <color indexed="8"/>
        <rFont val="宋体"/>
        <family val="0"/>
      </rPr>
      <t>始兴县</t>
    </r>
    <r>
      <rPr>
        <sz val="12"/>
        <color indexed="8"/>
        <rFont val="Times New Roman"/>
        <family val="1"/>
      </rPr>
      <t>2022</t>
    </r>
    <r>
      <rPr>
        <sz val="12"/>
        <color indexed="8"/>
        <rFont val="宋体"/>
        <family val="0"/>
      </rPr>
      <t>年老旧小区基础设施改造项目</t>
    </r>
  </si>
  <si>
    <r>
      <rPr>
        <sz val="12"/>
        <color indexed="8"/>
        <rFont val="宋体"/>
        <family val="0"/>
      </rPr>
      <t>韶关市始兴县</t>
    </r>
  </si>
  <si>
    <t>已分配韶关市124万元</t>
  </si>
  <si>
    <r>
      <rPr>
        <sz val="12"/>
        <color indexed="8"/>
        <rFont val="宋体"/>
        <family val="0"/>
      </rPr>
      <t>郁南县都城镇老旧小区改造建设工程项目</t>
    </r>
  </si>
  <si>
    <r>
      <rPr>
        <sz val="12"/>
        <color indexed="8"/>
        <rFont val="宋体"/>
        <family val="0"/>
      </rPr>
      <t>云浮市郁南县</t>
    </r>
  </si>
  <si>
    <r>
      <rPr>
        <b/>
        <sz val="12"/>
        <color indexed="8"/>
        <rFont val="宋体"/>
        <family val="0"/>
      </rPr>
      <t>（三）</t>
    </r>
  </si>
  <si>
    <r>
      <rPr>
        <b/>
        <sz val="12"/>
        <color indexed="8"/>
        <rFont val="宋体"/>
        <family val="0"/>
      </rPr>
      <t>国家发展改革委</t>
    </r>
    <r>
      <rPr>
        <b/>
        <sz val="12"/>
        <color indexed="8"/>
        <rFont val="Times New Roman"/>
        <family val="1"/>
      </rPr>
      <t xml:space="preserve"> </t>
    </r>
    <r>
      <rPr>
        <b/>
        <sz val="12"/>
        <color indexed="8"/>
        <rFont val="宋体"/>
        <family val="0"/>
      </rPr>
      <t>住房和城乡建设部关于下达保障性安居工程</t>
    </r>
    <r>
      <rPr>
        <b/>
        <sz val="12"/>
        <color indexed="8"/>
        <rFont val="Times New Roman"/>
        <family val="1"/>
      </rPr>
      <t>2022</t>
    </r>
    <r>
      <rPr>
        <b/>
        <sz val="12"/>
        <color indexed="8"/>
        <rFont val="宋体"/>
        <family val="0"/>
      </rPr>
      <t>年第三批中央预算内投资计划的通知（发改投资〔</t>
    </r>
    <r>
      <rPr>
        <b/>
        <sz val="12"/>
        <color indexed="8"/>
        <rFont val="Times New Roman"/>
        <family val="1"/>
      </rPr>
      <t>2022</t>
    </r>
    <r>
      <rPr>
        <b/>
        <sz val="12"/>
        <color indexed="8"/>
        <rFont val="宋体"/>
        <family val="0"/>
      </rPr>
      <t>〕</t>
    </r>
    <r>
      <rPr>
        <b/>
        <sz val="12"/>
        <color indexed="8"/>
        <rFont val="Times New Roman"/>
        <family val="1"/>
      </rPr>
      <t>850</t>
    </r>
    <r>
      <rPr>
        <b/>
        <sz val="12"/>
        <color indexed="8"/>
        <rFont val="宋体"/>
        <family val="0"/>
      </rPr>
      <t>号）</t>
    </r>
  </si>
  <si>
    <r>
      <rPr>
        <sz val="12"/>
        <color indexed="8"/>
        <rFont val="宋体"/>
        <family val="0"/>
      </rPr>
      <t>五华县城区居民燃气橡胶软管、加装燃气安全装置等老化更新改造项目</t>
    </r>
  </si>
  <si>
    <r>
      <rPr>
        <sz val="12"/>
        <color indexed="8"/>
        <rFont val="宋体"/>
        <family val="0"/>
      </rPr>
      <t>汕尾市城区香洲街道园林小区、银城小区、粮食大院等老旧小区改造项目</t>
    </r>
  </si>
  <si>
    <r>
      <rPr>
        <sz val="12"/>
        <color indexed="8"/>
        <rFont val="宋体"/>
        <family val="0"/>
      </rPr>
      <t>汕尾市城区</t>
    </r>
  </si>
  <si>
    <t>已分配汕尾市1193万元</t>
  </si>
  <si>
    <r>
      <rPr>
        <sz val="12"/>
        <color indexed="8"/>
        <rFont val="宋体"/>
        <family val="0"/>
      </rPr>
      <t>汕尾市城区渔村老旧小区改造项目</t>
    </r>
  </si>
  <si>
    <r>
      <rPr>
        <sz val="12"/>
        <color indexed="8"/>
        <rFont val="宋体"/>
        <family val="0"/>
      </rPr>
      <t>凤山街道东北片区老旧小区改造项目</t>
    </r>
  </si>
  <si>
    <r>
      <rPr>
        <sz val="12"/>
        <color indexed="8"/>
        <rFont val="宋体"/>
        <family val="0"/>
      </rPr>
      <t>梅州市城区老旧小区户内燃气设施及实验路片区配套基础设施改造项目</t>
    </r>
  </si>
  <si>
    <r>
      <rPr>
        <sz val="12"/>
        <color indexed="8"/>
        <rFont val="宋体"/>
        <family val="0"/>
      </rPr>
      <t>梅州市城区</t>
    </r>
  </si>
  <si>
    <t>已分配梅州市300万元</t>
  </si>
  <si>
    <r>
      <rPr>
        <sz val="12"/>
        <color indexed="8"/>
        <rFont val="宋体"/>
        <family val="0"/>
      </rPr>
      <t>丰顺县城区居民燃气橡胶软管、加装燃气安全装置等老化更新改造项目</t>
    </r>
  </si>
  <si>
    <t>大埔县城区居民燃气橡胶软管、加装燃气安全装置等老化更新改造项目</t>
  </si>
  <si>
    <r>
      <rPr>
        <sz val="12"/>
        <color indexed="8"/>
        <rFont val="宋体"/>
        <family val="0"/>
      </rPr>
      <t>蕉岭县县城居民燃气户内设施改造项目</t>
    </r>
  </si>
  <si>
    <r>
      <rPr>
        <sz val="12"/>
        <color indexed="8"/>
        <rFont val="宋体"/>
        <family val="0"/>
      </rPr>
      <t>梅州市蕉岭县</t>
    </r>
  </si>
  <si>
    <r>
      <rPr>
        <sz val="12"/>
        <color indexed="8"/>
        <rFont val="宋体"/>
        <family val="0"/>
      </rPr>
      <t>平远县燃气管道老旧更新改造工程项目</t>
    </r>
  </si>
  <si>
    <r>
      <rPr>
        <sz val="12"/>
        <color indexed="8"/>
        <rFont val="宋体"/>
        <family val="0"/>
      </rPr>
      <t>梅州市平远县</t>
    </r>
  </si>
  <si>
    <t>蕉岭、平远是否能单独下，还是必须算到梅州市本级？？</t>
  </si>
  <si>
    <t>梅州市梅江区、梅县区城区管道天然气用户设施改造项目</t>
  </si>
  <si>
    <r>
      <rPr>
        <sz val="12"/>
        <color indexed="8"/>
        <rFont val="宋体"/>
        <family val="0"/>
      </rPr>
      <t>梅州市</t>
    </r>
    <r>
      <rPr>
        <sz val="12"/>
        <color indexed="8"/>
        <rFont val="Times New Roman"/>
        <family val="1"/>
      </rPr>
      <t xml:space="preserve">
</t>
    </r>
    <r>
      <rPr>
        <sz val="12"/>
        <color indexed="8"/>
        <rFont val="宋体"/>
        <family val="0"/>
      </rPr>
      <t>梅江区、梅县区</t>
    </r>
  </si>
  <si>
    <t>中央预算内投资分配方案</t>
  </si>
  <si>
    <t>地市</t>
  </si>
  <si>
    <t>总投资</t>
  </si>
  <si>
    <r>
      <t>2022</t>
    </r>
    <r>
      <rPr>
        <b/>
        <sz val="12"/>
        <rFont val="宋体"/>
        <family val="0"/>
      </rPr>
      <t>年下达的中央预算内投资</t>
    </r>
  </si>
  <si>
    <t>已安排其他省级专项资金</t>
  </si>
  <si>
    <r>
      <t>地市申报</t>
    </r>
    <r>
      <rPr>
        <b/>
        <sz val="12"/>
        <rFont val="Times New Roman"/>
        <family val="1"/>
      </rPr>
      <t>2022</t>
    </r>
    <r>
      <rPr>
        <b/>
        <sz val="12"/>
        <rFont val="宋体"/>
        <family val="0"/>
      </rPr>
      <t>年中央预算内投资省级补助资金</t>
    </r>
  </si>
  <si>
    <r>
      <t>2022</t>
    </r>
    <r>
      <rPr>
        <b/>
        <sz val="12"/>
        <rFont val="宋体"/>
        <family val="0"/>
      </rPr>
      <t>年建议安排省级补助资金</t>
    </r>
  </si>
  <si>
    <t>资金建议安排方案</t>
  </si>
  <si>
    <t>中央预算内投资</t>
  </si>
  <si>
    <t>省级补助资金</t>
  </si>
  <si>
    <t>市县财政资金</t>
  </si>
  <si>
    <t>汕头市</t>
  </si>
  <si>
    <t>龙湖区</t>
  </si>
  <si>
    <t>澄海区</t>
  </si>
  <si>
    <t>梅州市</t>
  </si>
  <si>
    <t>丰顺县</t>
  </si>
  <si>
    <t>茂名市</t>
  </si>
  <si>
    <t>高州市</t>
  </si>
  <si>
    <t>清远市</t>
  </si>
  <si>
    <t>汕尾市</t>
  </si>
  <si>
    <t>海丰县</t>
  </si>
  <si>
    <t>陆丰市</t>
  </si>
  <si>
    <t>兴宁市</t>
  </si>
  <si>
    <t>大埔县</t>
  </si>
  <si>
    <t>五华县</t>
  </si>
  <si>
    <t>河源市</t>
  </si>
  <si>
    <t>源城区</t>
  </si>
  <si>
    <t>韶关市</t>
  </si>
  <si>
    <t>始兴县</t>
  </si>
  <si>
    <t>云浮市</t>
  </si>
  <si>
    <t>郁南县</t>
  </si>
  <si>
    <t>城区</t>
  </si>
  <si>
    <t>蕉岭县</t>
  </si>
  <si>
    <t>平远县</t>
  </si>
  <si>
    <r>
      <t xml:space="preserve">
</t>
    </r>
    <r>
      <rPr>
        <sz val="12"/>
        <color indexed="8"/>
        <rFont val="宋体"/>
        <family val="0"/>
      </rPr>
      <t>梅江区、梅县区</t>
    </r>
  </si>
  <si>
    <t>2022年中央预算内投资省级奖补资金-保障性安居工程与老旧小区                                                     燃气管道更新改造省级补助资金分配方案</t>
  </si>
  <si>
    <t>序号</t>
  </si>
  <si>
    <t>项目名称</t>
  </si>
  <si>
    <t>所在地</t>
  </si>
  <si>
    <t>项目类别</t>
  </si>
  <si>
    <r>
      <t>2022</t>
    </r>
    <r>
      <rPr>
        <b/>
        <sz val="12"/>
        <color indexed="8"/>
        <rFont val="宋体"/>
        <family val="0"/>
      </rPr>
      <t>年下达的中央预算内投资</t>
    </r>
  </si>
  <si>
    <t>省财政厅初步分配方案</t>
  </si>
  <si>
    <t>住建厅2023老旧小区已安排额度</t>
  </si>
  <si>
    <t>差额</t>
  </si>
  <si>
    <t>最终分配金额（万元）</t>
  </si>
  <si>
    <t>汕头市龙湖区老旧小区改造项目</t>
  </si>
  <si>
    <t>老旧小区</t>
  </si>
  <si>
    <t>广东省汕头市澄海区城镇老旧小区改造项目</t>
  </si>
  <si>
    <r>
      <t>始兴县</t>
    </r>
    <r>
      <rPr>
        <sz val="12"/>
        <color indexed="8"/>
        <rFont val="Times New Roman"/>
        <family val="1"/>
      </rPr>
      <t>2022</t>
    </r>
    <r>
      <rPr>
        <sz val="12"/>
        <color indexed="8"/>
        <rFont val="宋体"/>
        <family val="0"/>
      </rPr>
      <t>年老旧小区基础设施改造项目</t>
    </r>
  </si>
  <si>
    <r>
      <t>源城区源西街道</t>
    </r>
    <r>
      <rPr>
        <sz val="12"/>
        <color indexed="8"/>
        <rFont val="Times New Roman"/>
        <family val="1"/>
      </rPr>
      <t>2022</t>
    </r>
    <r>
      <rPr>
        <sz val="12"/>
        <color indexed="8"/>
        <rFont val="宋体"/>
        <family val="0"/>
      </rPr>
      <t>年老旧小区改造工程（宝源二路北片区）</t>
    </r>
  </si>
  <si>
    <r>
      <t>源城区东埔街道</t>
    </r>
    <r>
      <rPr>
        <sz val="12"/>
        <color indexed="8"/>
        <rFont val="Times New Roman"/>
        <family val="1"/>
      </rPr>
      <t>2022</t>
    </r>
    <r>
      <rPr>
        <sz val="12"/>
        <color indexed="8"/>
        <rFont val="宋体"/>
        <family val="0"/>
      </rPr>
      <t>年老旧小区改造工程（长安街、东升路社区片区）项目</t>
    </r>
  </si>
  <si>
    <r>
      <t>源城区东埔街道</t>
    </r>
    <r>
      <rPr>
        <sz val="12"/>
        <color indexed="8"/>
        <rFont val="Times New Roman"/>
        <family val="1"/>
      </rPr>
      <t>2022</t>
    </r>
    <r>
      <rPr>
        <sz val="12"/>
        <color indexed="8"/>
        <rFont val="宋体"/>
        <family val="0"/>
      </rPr>
      <t>年老旧小区改造工程（文明路社区片区）项目</t>
    </r>
  </si>
  <si>
    <t>丰顺县城东山片老旧小区及周边基础设施配套工程</t>
  </si>
  <si>
    <r>
      <t>兴宁市兴田街道环城北路片区（人民银行宿舍、保险公司宿舍等）</t>
    </r>
    <r>
      <rPr>
        <sz val="12"/>
        <color indexed="8"/>
        <rFont val="Times New Roman"/>
        <family val="1"/>
      </rPr>
      <t xml:space="preserve"> </t>
    </r>
    <r>
      <rPr>
        <sz val="12"/>
        <color indexed="8"/>
        <rFont val="宋体"/>
        <family val="0"/>
      </rPr>
      <t>老旧小区周边市政基础设施升级改造项目</t>
    </r>
  </si>
  <si>
    <t>大埔县城（城北片区）老旧小区内外基础设施改造工程</t>
  </si>
  <si>
    <t>五华县城区居民燃气橡胶软管、加装燃气安全装置等老化更新改造项目</t>
  </si>
  <si>
    <t>梅州市城区老旧小区户内燃气设施及实验路片区配套基础设施改造项目</t>
  </si>
  <si>
    <t>棚户区改造</t>
  </si>
  <si>
    <t>丰顺县城区居民燃气橡胶软管、加装燃气安全装置等老化更新改造项目</t>
  </si>
  <si>
    <t>燃气管道</t>
  </si>
  <si>
    <t>蕉岭县县城居民燃气户内设施改造项目</t>
  </si>
  <si>
    <t>平远县燃气管道老旧更新改造工程项目</t>
  </si>
  <si>
    <r>
      <t xml:space="preserve">
</t>
    </r>
    <r>
      <rPr>
        <sz val="12"/>
        <color indexed="8"/>
        <rFont val="宋体"/>
        <family val="0"/>
      </rPr>
      <t>梅江区、梅县区</t>
    </r>
  </si>
  <si>
    <t>汕尾市海丰县联河小区改造项目</t>
  </si>
  <si>
    <t>陆丰市东海镇老旧小区综合改造项目</t>
  </si>
  <si>
    <t>汕尾市城区香洲街道园林小区、银城小区、粮食大院等老旧小区改造项目</t>
  </si>
  <si>
    <t>汕尾市城区渔村老旧小区改造项目</t>
  </si>
  <si>
    <t>凤山街道东北片区老旧小区改造项目</t>
  </si>
  <si>
    <t>高州市城镇老旧小区改造项目</t>
  </si>
  <si>
    <t>广东省清远市连南瑶族自治县老旧小区综合改造及市政配套设施项目</t>
  </si>
  <si>
    <t>郁南县都城镇老旧小区改造建设工程项目</t>
  </si>
  <si>
    <t>合计</t>
  </si>
  <si>
    <t>该专项资金总额为21078.52万元，总共25个项目，具体包括19个城镇老旧小区、1个棚户区改造、5个城市燃气管道更新项目，计划分配到各地级以上市，由地市进行统筹使用。分配的原则为：通过省财政厅拟定的各市初步分配方案，扣减去省住房城乡建设厅已在2023年专项资金安排的额度，得到一个资金缺口的差额，根据差额的比例分配。
具体分配公式为：（各市省财政厅初步分配方案-住建厅2023老旧小区已安排额度）/∑（各市省财政厅初步分配方案-住建厅2023老旧小区已安排额度）*21078.52万元。</t>
  </si>
  <si>
    <t>总和</t>
  </si>
  <si>
    <t>拟分配总额</t>
  </si>
  <si>
    <t>各市分配金额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</si>
</sst>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color indexed="8"/>
      <name val="宋体"/>
      <family val="0"/>
    </font>
    <font>
      <sz val="11"/>
      <name val="宋体"/>
      <family val="0"/>
    </font>
    <font>
      <b/>
      <sz val="20"/>
      <color indexed="8"/>
      <name val="宋体"/>
      <family val="0"/>
    </font>
    <font>
      <b/>
      <sz val="12"/>
      <color indexed="8"/>
      <name val="宋体"/>
      <family val="0"/>
    </font>
    <font>
      <b/>
      <sz val="12"/>
      <color indexed="8"/>
      <name val="Times New Roman"/>
      <family val="1"/>
    </font>
    <font>
      <sz val="12"/>
      <color indexed="8"/>
      <name val="Times New Roman"/>
      <family val="1"/>
    </font>
    <font>
      <sz val="12"/>
      <color indexed="8"/>
      <name val="方正书宋_GBK"/>
      <family val="0"/>
    </font>
    <font>
      <sz val="12"/>
      <color indexed="10"/>
      <name val="宋体"/>
      <family val="0"/>
    </font>
    <font>
      <sz val="12"/>
      <name val="宋体"/>
      <family val="0"/>
    </font>
    <font>
      <sz val="12"/>
      <color indexed="10"/>
      <name val="Times New Roman"/>
      <family val="1"/>
    </font>
    <font>
      <b/>
      <sz val="12"/>
      <name val="宋体"/>
      <family val="0"/>
    </font>
    <font>
      <b/>
      <sz val="12"/>
      <name val="Times New Roman"/>
      <family val="1"/>
    </font>
    <font>
      <sz val="12"/>
      <name val="Times New Roman"/>
      <family val="1"/>
    </font>
    <font>
      <sz val="12"/>
      <name val="方正书宋_GBK"/>
      <family val="0"/>
    </font>
    <font>
      <b/>
      <sz val="18"/>
      <color indexed="8"/>
      <name val="Times New Roman"/>
      <family val="1"/>
    </font>
    <font>
      <b/>
      <sz val="16"/>
      <color indexed="8"/>
      <name val="Times New Roman"/>
      <family val="1"/>
    </font>
    <font>
      <sz val="11"/>
      <color indexed="8"/>
      <name val="宋体"/>
      <family val="0"/>
    </font>
    <font>
      <sz val="11"/>
      <color indexed="9"/>
      <name val="宋体"/>
      <family val="0"/>
    </font>
    <font>
      <sz val="11"/>
      <color indexed="60"/>
      <name val="宋体"/>
      <family val="0"/>
    </font>
    <font>
      <b/>
      <sz val="11"/>
      <color indexed="62"/>
      <name val="宋体"/>
      <family val="0"/>
    </font>
    <font>
      <b/>
      <sz val="11"/>
      <color indexed="9"/>
      <name val="宋体"/>
      <family val="0"/>
    </font>
    <font>
      <i/>
      <sz val="11"/>
      <color indexed="23"/>
      <name val="宋体"/>
      <family val="0"/>
    </font>
    <font>
      <b/>
      <sz val="11"/>
      <color indexed="63"/>
      <name val="宋体"/>
      <family val="0"/>
    </font>
    <font>
      <b/>
      <sz val="18"/>
      <color indexed="62"/>
      <name val="宋体"/>
      <family val="0"/>
    </font>
    <font>
      <b/>
      <sz val="11"/>
      <color indexed="8"/>
      <name val="宋体"/>
      <family val="0"/>
    </font>
    <font>
      <sz val="11"/>
      <color indexed="17"/>
      <name val="宋体"/>
      <family val="0"/>
    </font>
    <font>
      <sz val="11"/>
      <color indexed="10"/>
      <name val="宋体"/>
      <family val="0"/>
    </font>
    <font>
      <b/>
      <sz val="15"/>
      <color indexed="62"/>
      <name val="宋体"/>
      <family val="0"/>
    </font>
    <font>
      <b/>
      <sz val="11"/>
      <color indexed="52"/>
      <name val="宋体"/>
      <family val="0"/>
    </font>
    <font>
      <u val="single"/>
      <sz val="11"/>
      <color indexed="12"/>
      <name val="宋体"/>
      <family val="0"/>
    </font>
    <font>
      <u val="single"/>
      <sz val="11"/>
      <color indexed="20"/>
      <name val="宋体"/>
      <family val="0"/>
    </font>
    <font>
      <sz val="11"/>
      <color indexed="62"/>
      <name val="宋体"/>
      <family val="0"/>
    </font>
    <font>
      <b/>
      <sz val="13"/>
      <color indexed="62"/>
      <name val="宋体"/>
      <family val="0"/>
    </font>
    <font>
      <sz val="11"/>
      <color indexed="52"/>
      <name val="宋体"/>
      <family val="0"/>
    </font>
    <font>
      <b/>
      <sz val="18"/>
      <color indexed="8"/>
      <name val="宋体"/>
      <family val="0"/>
    </font>
    <font>
      <sz val="12"/>
      <color theme="1"/>
      <name val="宋体"/>
      <family val="0"/>
    </font>
    <font>
      <b/>
      <sz val="20"/>
      <color theme="1"/>
      <name val="宋体"/>
      <family val="0"/>
    </font>
    <font>
      <b/>
      <sz val="12"/>
      <color theme="1"/>
      <name val="宋体"/>
      <family val="0"/>
    </font>
    <font>
      <b/>
      <sz val="12"/>
      <color theme="1"/>
      <name val="Times New Roman"/>
      <family val="1"/>
    </font>
    <font>
      <sz val="12"/>
      <color theme="1"/>
      <name val="Times New Roman"/>
      <family val="1"/>
    </font>
    <font>
      <sz val="12"/>
      <color theme="1"/>
      <name val="方正书宋_GBK"/>
      <family val="0"/>
    </font>
    <font>
      <sz val="12"/>
      <color rgb="FFFF0000"/>
      <name val="宋体"/>
      <family val="0"/>
    </font>
    <font>
      <sz val="12"/>
      <color rgb="FFFF0000"/>
      <name val="Times New Roman"/>
      <family val="1"/>
    </font>
    <font>
      <b/>
      <sz val="12"/>
      <color rgb="FF000000"/>
      <name val="Times New Roman"/>
      <family val="1"/>
    </font>
    <font>
      <b/>
      <sz val="16"/>
      <color rgb="FF000000"/>
      <name val="Times New Roman"/>
      <family val="1"/>
    </font>
    <font>
      <b/>
      <sz val="12"/>
      <color rgb="FF000000"/>
      <name val="宋体"/>
      <family val="0"/>
    </font>
    <font>
      <sz val="12"/>
      <color rgb="FF000000"/>
      <name val="宋体"/>
      <family val="0"/>
    </font>
    <font>
      <sz val="12"/>
      <color rgb="FF000000"/>
      <name val="方正书宋_GBK"/>
      <family val="0"/>
    </font>
  </fonts>
  <fills count="22">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49"/>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29"/>
        <bgColor indexed="64"/>
      </patternFill>
    </fill>
    <fill>
      <patternFill patternType="solid">
        <fgColor indexed="5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4" tint="0.39998000860214233"/>
        <bgColor indexed="64"/>
      </patternFill>
    </fill>
    <fill>
      <patternFill patternType="solid">
        <fgColor rgb="FFFFC000"/>
        <bgColor indexed="64"/>
      </patternFill>
    </fill>
  </fills>
  <borders count="20">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right style="thin"/>
      <top style="thin"/>
      <bottom/>
    </border>
    <border>
      <left/>
      <right style="thin"/>
      <top style="thin"/>
      <bottom/>
    </border>
    <border>
      <left style="thin"/>
      <right style="thin"/>
      <top/>
      <bottom style="thin"/>
    </border>
    <border>
      <left style="thin"/>
      <right/>
      <top style="thin"/>
      <bottom/>
    </border>
    <border>
      <left style="thin"/>
      <right/>
      <top/>
      <bottom style="thin"/>
    </border>
    <border>
      <left style="thin"/>
      <right/>
      <top style="thin"/>
      <bottom style="thin"/>
    </border>
    <border>
      <left style="thin"/>
      <right/>
      <top/>
      <bottom/>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6" fillId="7" borderId="0" applyNumberFormat="0" applyBorder="0" applyAlignment="0" applyProtection="0"/>
    <xf numFmtId="0" fontId="19" fillId="0" borderId="1" applyNumberFormat="0" applyFill="0" applyAlignment="0" applyProtection="0"/>
    <xf numFmtId="0" fontId="21" fillId="0" borderId="0" applyNumberFormat="0" applyFill="0" applyBorder="0" applyAlignment="0" applyProtection="0"/>
    <xf numFmtId="0" fontId="2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17" fillId="7" borderId="0" applyNumberFormat="0" applyBorder="0" applyAlignment="0" applyProtection="0"/>
    <xf numFmtId="0" fontId="26" fillId="0" borderId="0" applyNumberFormat="0" applyFill="0" applyBorder="0" applyAlignment="0" applyProtection="0"/>
    <xf numFmtId="0" fontId="16" fillId="7" borderId="0" applyNumberFormat="0" applyBorder="0" applyAlignment="0" applyProtection="0"/>
    <xf numFmtId="0" fontId="17" fillId="4" borderId="0" applyNumberFormat="0" applyBorder="0" applyAlignment="0" applyProtection="0"/>
    <xf numFmtId="0" fontId="27" fillId="0" borderId="3" applyNumberFormat="0" applyFill="0" applyAlignment="0" applyProtection="0"/>
    <xf numFmtId="0" fontId="29" fillId="0" borderId="0" applyNumberFormat="0" applyFill="0" applyBorder="0" applyAlignment="0" applyProtection="0"/>
    <xf numFmtId="0" fontId="16" fillId="8" borderId="0" applyNumberFormat="0" applyBorder="0" applyAlignment="0" applyProtection="0"/>
    <xf numFmtId="44" fontId="0" fillId="0" borderId="0" applyFont="0" applyFill="0" applyBorder="0" applyAlignment="0" applyProtection="0"/>
    <xf numFmtId="0" fontId="16" fillId="9" borderId="0" applyNumberFormat="0" applyBorder="0" applyAlignment="0" applyProtection="0"/>
    <xf numFmtId="0" fontId="28" fillId="8" borderId="4"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3" borderId="0" applyNumberFormat="0" applyBorder="0" applyAlignment="0" applyProtection="0"/>
    <xf numFmtId="0" fontId="31" fillId="7" borderId="4" applyNumberFormat="0" applyAlignment="0" applyProtection="0"/>
    <xf numFmtId="0" fontId="22" fillId="8" borderId="5" applyNumberFormat="0" applyAlignment="0" applyProtection="0"/>
    <xf numFmtId="0" fontId="20" fillId="12" borderId="6" applyNumberFormat="0" applyAlignment="0" applyProtection="0"/>
    <xf numFmtId="0" fontId="33" fillId="0" borderId="7" applyNumberFormat="0" applyFill="0" applyAlignment="0" applyProtection="0"/>
    <xf numFmtId="0" fontId="17" fillId="4" borderId="0" applyNumberFormat="0" applyBorder="0" applyAlignment="0" applyProtection="0"/>
    <xf numFmtId="0" fontId="17" fillId="11" borderId="0" applyNumberFormat="0" applyBorder="0" applyAlignment="0" applyProtection="0"/>
    <xf numFmtId="0" fontId="0" fillId="9" borderId="8" applyNumberFormat="0" applyFont="0" applyAlignment="0" applyProtection="0"/>
    <xf numFmtId="0" fontId="23" fillId="0" borderId="0" applyNumberFormat="0" applyFill="0" applyBorder="0" applyAlignment="0" applyProtection="0"/>
    <xf numFmtId="0" fontId="25" fillId="2" borderId="0" applyNumberFormat="0" applyBorder="0" applyAlignment="0" applyProtection="0"/>
    <xf numFmtId="0" fontId="19" fillId="0" borderId="0" applyNumberFormat="0" applyFill="0" applyBorder="0" applyAlignment="0" applyProtection="0"/>
    <xf numFmtId="0" fontId="17" fillId="6" borderId="0" applyNumberFormat="0" applyBorder="0" applyAlignment="0" applyProtection="0"/>
    <xf numFmtId="0" fontId="18" fillId="13" borderId="0" applyNumberFormat="0" applyBorder="0" applyAlignment="0" applyProtection="0"/>
    <xf numFmtId="0" fontId="16" fillId="14" borderId="0" applyNumberFormat="0" applyBorder="0" applyAlignment="0" applyProtection="0"/>
    <xf numFmtId="0" fontId="18" fillId="15" borderId="0" applyNumberFormat="0" applyBorder="0" applyAlignment="0" applyProtection="0"/>
    <xf numFmtId="0" fontId="17" fillId="16" borderId="0" applyNumberFormat="0" applyBorder="0" applyAlignment="0" applyProtection="0"/>
    <xf numFmtId="0" fontId="16" fillId="4" borderId="0" applyNumberFormat="0" applyBorder="0" applyAlignment="0" applyProtection="0"/>
    <xf numFmtId="0" fontId="17" fillId="15" borderId="0" applyNumberFormat="0" applyBorder="0" applyAlignment="0" applyProtection="0"/>
    <xf numFmtId="0" fontId="16" fillId="7" borderId="0" applyNumberFormat="0" applyBorder="0" applyAlignment="0" applyProtection="0"/>
    <xf numFmtId="0" fontId="17" fillId="12" borderId="0" applyNumberFormat="0" applyBorder="0" applyAlignment="0" applyProtection="0"/>
  </cellStyleXfs>
  <cellXfs count="150">
    <xf numFmtId="0" fontId="0" fillId="0" borderId="0" xfId="0" applyAlignment="1">
      <alignment vertical="center"/>
    </xf>
    <xf numFmtId="0" fontId="0" fillId="0" borderId="0" xfId="0" applyFont="1" applyAlignment="1">
      <alignment vertical="center"/>
    </xf>
    <xf numFmtId="176" fontId="0" fillId="0" borderId="0" xfId="0" applyNumberFormat="1" applyAlignment="1">
      <alignment vertical="center"/>
    </xf>
    <xf numFmtId="0" fontId="35" fillId="17" borderId="0" xfId="0" applyFont="1" applyFill="1" applyAlignment="1">
      <alignment vertical="center"/>
    </xf>
    <xf numFmtId="0" fontId="36" fillId="17" borderId="0" xfId="0" applyFont="1" applyFill="1" applyBorder="1" applyAlignment="1">
      <alignment horizontal="center" vertical="center" wrapText="1"/>
    </xf>
    <xf numFmtId="0" fontId="37" fillId="17" borderId="9" xfId="0" applyNumberFormat="1" applyFont="1" applyFill="1" applyBorder="1" applyAlignment="1">
      <alignment horizontal="center" vertical="center" wrapText="1"/>
    </xf>
    <xf numFmtId="0" fontId="38" fillId="17" borderId="9" xfId="0" applyNumberFormat="1" applyFont="1" applyFill="1" applyBorder="1" applyAlignment="1">
      <alignment horizontal="center" vertical="center" wrapText="1"/>
    </xf>
    <xf numFmtId="0" fontId="39" fillId="17" borderId="9" xfId="0" applyFont="1" applyFill="1" applyBorder="1" applyAlignment="1">
      <alignment horizontal="center" vertical="center"/>
    </xf>
    <xf numFmtId="0" fontId="35" fillId="17" borderId="9" xfId="0" applyFont="1" applyFill="1" applyBorder="1" applyAlignment="1">
      <alignment horizontal="center" vertical="center" wrapText="1"/>
    </xf>
    <xf numFmtId="0" fontId="35" fillId="17" borderId="9" xfId="0" applyFont="1" applyFill="1" applyBorder="1" applyAlignment="1">
      <alignment horizontal="center" vertical="center" wrapText="1"/>
    </xf>
    <xf numFmtId="0" fontId="35" fillId="17" borderId="9" xfId="0" applyFont="1" applyFill="1" applyBorder="1" applyAlignment="1">
      <alignment horizontal="center" vertical="center"/>
    </xf>
    <xf numFmtId="0" fontId="39" fillId="17" borderId="9" xfId="0" applyFont="1" applyFill="1" applyBorder="1" applyAlignment="1">
      <alignment horizontal="center" vertical="center" wrapText="1"/>
    </xf>
    <xf numFmtId="0" fontId="35" fillId="17" borderId="0" xfId="0" applyFont="1" applyFill="1" applyBorder="1" applyAlignment="1">
      <alignment horizontal="left" vertical="center" wrapText="1"/>
    </xf>
    <xf numFmtId="176" fontId="39" fillId="17" borderId="9" xfId="0" applyNumberFormat="1" applyFont="1" applyFill="1" applyBorder="1" applyAlignment="1">
      <alignment horizontal="center" vertical="center"/>
    </xf>
    <xf numFmtId="176" fontId="35" fillId="0" borderId="9" xfId="0" applyNumberFormat="1" applyFont="1" applyFill="1" applyBorder="1" applyAlignment="1">
      <alignment horizontal="center" vertical="center"/>
    </xf>
    <xf numFmtId="176" fontId="39" fillId="0" borderId="9" xfId="0" applyNumberFormat="1" applyFont="1" applyFill="1" applyBorder="1" applyAlignment="1">
      <alignment horizontal="center" vertical="center"/>
    </xf>
    <xf numFmtId="0" fontId="36" fillId="17" borderId="0" xfId="0" applyFont="1" applyFill="1" applyBorder="1" applyAlignment="1">
      <alignment horizontal="center" vertical="center" wrapText="1"/>
    </xf>
    <xf numFmtId="0" fontId="37" fillId="17" borderId="9"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35" fillId="17" borderId="0" xfId="0" applyFont="1" applyFill="1" applyBorder="1" applyAlignment="1">
      <alignment horizontal="center" vertical="center"/>
    </xf>
    <xf numFmtId="0" fontId="40" fillId="17" borderId="9" xfId="0" applyFont="1" applyFill="1" applyBorder="1" applyAlignment="1">
      <alignment horizontal="center" vertical="center" wrapText="1"/>
    </xf>
    <xf numFmtId="0" fontId="35" fillId="17" borderId="9" xfId="0" applyFont="1" applyFill="1" applyBorder="1" applyAlignment="1">
      <alignment horizontal="center" vertical="center"/>
    </xf>
    <xf numFmtId="0" fontId="35" fillId="17" borderId="0" xfId="0" applyFont="1" applyFill="1" applyBorder="1" applyAlignment="1">
      <alignment vertical="center"/>
    </xf>
    <xf numFmtId="0" fontId="41"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42" fillId="0" borderId="11" xfId="0" applyFont="1" applyFill="1" applyBorder="1" applyAlignment="1">
      <alignment horizontal="center" vertical="center"/>
    </xf>
    <xf numFmtId="0" fontId="41" fillId="0" borderId="9" xfId="0" applyFont="1" applyFill="1" applyBorder="1" applyAlignment="1">
      <alignment horizontal="left" vertical="center" wrapText="1"/>
    </xf>
    <xf numFmtId="0" fontId="41"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176" fontId="12" fillId="0" borderId="9"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0" fontId="10" fillId="0" borderId="15" xfId="25"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10" fontId="11" fillId="0" borderId="16" xfId="25"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10" fontId="12" fillId="0" borderId="17" xfId="25" applyNumberFormat="1" applyFont="1" applyFill="1" applyBorder="1" applyAlignment="1">
      <alignment horizontal="right" vertical="center"/>
    </xf>
    <xf numFmtId="0" fontId="12" fillId="0" borderId="17" xfId="0" applyFont="1" applyFill="1" applyBorder="1" applyAlignment="1">
      <alignment horizontal="right" vertical="center"/>
    </xf>
    <xf numFmtId="0" fontId="8" fillId="0" borderId="9" xfId="0" applyFont="1" applyFill="1" applyBorder="1" applyAlignment="1">
      <alignment vertical="center"/>
    </xf>
    <xf numFmtId="0" fontId="13" fillId="0" borderId="17" xfId="0" applyFont="1" applyFill="1" applyBorder="1" applyAlignment="1">
      <alignment horizontal="right" vertical="center"/>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9" xfId="0" applyFont="1" applyFill="1" applyBorder="1" applyAlignment="1">
      <alignment vertical="center"/>
    </xf>
    <xf numFmtId="0" fontId="13"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18" borderId="0" xfId="0" applyFont="1" applyFill="1" applyAlignment="1">
      <alignment horizontal="center" vertical="center"/>
    </xf>
    <xf numFmtId="0" fontId="5" fillId="19" borderId="0" xfId="0" applyFont="1" applyFill="1" applyAlignment="1">
      <alignment horizontal="center" vertical="center"/>
    </xf>
    <xf numFmtId="0" fontId="5" fillId="20" borderId="0" xfId="0" applyFont="1" applyFill="1" applyAlignment="1">
      <alignment horizontal="center" vertical="center"/>
    </xf>
    <xf numFmtId="10" fontId="5" fillId="0" borderId="0" xfId="25" applyNumberFormat="1" applyFont="1" applyFill="1" applyAlignment="1">
      <alignment horizontal="center" vertical="center"/>
    </xf>
    <xf numFmtId="0" fontId="5" fillId="20" borderId="0" xfId="0" applyFont="1" applyFill="1" applyAlignment="1">
      <alignment horizontal="center" vertical="center" wrapText="1"/>
    </xf>
    <xf numFmtId="0" fontId="5" fillId="20" borderId="0" xfId="0" applyFont="1" applyFill="1" applyAlignment="1">
      <alignment vertical="center"/>
    </xf>
    <xf numFmtId="0" fontId="1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right" vertical="center"/>
    </xf>
    <xf numFmtId="0" fontId="43" fillId="0" borderId="9" xfId="0" applyFont="1" applyFill="1" applyBorder="1" applyAlignment="1">
      <alignment vertical="center" wrapText="1"/>
    </xf>
    <xf numFmtId="0" fontId="44" fillId="0" borderId="9" xfId="0" applyFont="1" applyFill="1" applyBorder="1" applyAlignment="1">
      <alignment horizontal="center" vertical="center" wrapText="1"/>
    </xf>
    <xf numFmtId="0" fontId="5" fillId="19" borderId="9" xfId="0" applyFont="1" applyFill="1" applyBorder="1" applyAlignment="1">
      <alignment horizontal="center" vertical="center"/>
    </xf>
    <xf numFmtId="176" fontId="4" fillId="0" borderId="9"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176" fontId="43" fillId="0" borderId="9" xfId="0" applyNumberFormat="1" applyFont="1" applyFill="1" applyBorder="1" applyAlignment="1">
      <alignment horizontal="right" vertical="center"/>
    </xf>
    <xf numFmtId="0" fontId="4" fillId="18" borderId="0" xfId="0" applyFont="1" applyFill="1" applyAlignment="1">
      <alignment horizontal="center" vertical="center"/>
    </xf>
    <xf numFmtId="0" fontId="4" fillId="19" borderId="0" xfId="0" applyFont="1" applyFill="1" applyAlignment="1">
      <alignment horizontal="center" vertical="center"/>
    </xf>
    <xf numFmtId="0" fontId="4" fillId="20" borderId="0" xfId="0" applyFont="1" applyFill="1" applyAlignment="1">
      <alignment horizontal="center" vertical="center"/>
    </xf>
    <xf numFmtId="0" fontId="4" fillId="18" borderId="12"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20" borderId="9" xfId="0" applyNumberFormat="1" applyFont="1" applyFill="1" applyBorder="1" applyAlignment="1">
      <alignment horizontal="center" vertical="center" wrapText="1"/>
    </xf>
    <xf numFmtId="0" fontId="4" fillId="18" borderId="14" xfId="0" applyNumberFormat="1" applyFont="1" applyFill="1" applyBorder="1" applyAlignment="1">
      <alignment horizontal="center" vertical="center" wrapText="1"/>
    </xf>
    <xf numFmtId="176" fontId="4" fillId="18" borderId="9" xfId="0" applyNumberFormat="1" applyFont="1" applyFill="1" applyBorder="1" applyAlignment="1">
      <alignment horizontal="right" vertical="center"/>
    </xf>
    <xf numFmtId="176" fontId="4" fillId="19" borderId="9" xfId="0" applyNumberFormat="1" applyFont="1" applyFill="1" applyBorder="1" applyAlignment="1">
      <alignment horizontal="right" vertical="center"/>
    </xf>
    <xf numFmtId="176" fontId="4" fillId="20" borderId="9" xfId="0" applyNumberFormat="1" applyFont="1" applyFill="1" applyBorder="1" applyAlignment="1">
      <alignment horizontal="right" vertical="center"/>
    </xf>
    <xf numFmtId="176" fontId="5" fillId="18" borderId="9" xfId="0" applyNumberFormat="1" applyFont="1" applyFill="1" applyBorder="1" applyAlignment="1">
      <alignment horizontal="right" vertical="center"/>
    </xf>
    <xf numFmtId="176" fontId="5" fillId="19" borderId="9" xfId="0" applyNumberFormat="1" applyFont="1" applyFill="1" applyBorder="1" applyAlignment="1">
      <alignment horizontal="right" vertical="center"/>
    </xf>
    <xf numFmtId="176" fontId="5" fillId="20" borderId="9" xfId="0" applyNumberFormat="1" applyFont="1" applyFill="1" applyBorder="1" applyAlignment="1">
      <alignment horizontal="right" vertical="center"/>
    </xf>
    <xf numFmtId="176" fontId="12" fillId="20" borderId="9" xfId="0" applyNumberFormat="1" applyFont="1" applyFill="1" applyBorder="1" applyAlignment="1">
      <alignment horizontal="right" vertical="center"/>
    </xf>
    <xf numFmtId="176" fontId="12" fillId="19" borderId="9" xfId="0" applyNumberFormat="1" applyFont="1" applyFill="1" applyBorder="1" applyAlignment="1">
      <alignment horizontal="right" vertical="center"/>
    </xf>
    <xf numFmtId="176" fontId="43" fillId="18" borderId="9" xfId="0" applyNumberFormat="1" applyFont="1" applyFill="1" applyBorder="1" applyAlignment="1">
      <alignment horizontal="right" vertical="center"/>
    </xf>
    <xf numFmtId="176" fontId="43" fillId="19" borderId="9" xfId="0" applyNumberFormat="1" applyFont="1" applyFill="1" applyBorder="1" applyAlignment="1">
      <alignment horizontal="right" vertical="center"/>
    </xf>
    <xf numFmtId="176" fontId="43" fillId="20" borderId="9" xfId="0" applyNumberFormat="1" applyFont="1" applyFill="1" applyBorder="1" applyAlignment="1">
      <alignment horizontal="right" vertical="center"/>
    </xf>
    <xf numFmtId="10" fontId="4" fillId="0" borderId="0" xfId="25" applyNumberFormat="1" applyFont="1" applyFill="1" applyAlignment="1">
      <alignment horizontal="center" vertical="center"/>
    </xf>
    <xf numFmtId="10" fontId="45" fillId="0" borderId="15" xfId="25"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5" fillId="21" borderId="9" xfId="0" applyFont="1" applyFill="1" applyBorder="1" applyAlignment="1">
      <alignment horizontal="center" vertical="center"/>
    </xf>
    <xf numFmtId="10" fontId="4" fillId="0" borderId="16" xfId="25"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0" fontId="4" fillId="0" borderId="17" xfId="25" applyNumberFormat="1" applyFont="1" applyFill="1" applyBorder="1" applyAlignment="1">
      <alignment horizontal="right" vertical="center"/>
    </xf>
    <xf numFmtId="0" fontId="5" fillId="0" borderId="17" xfId="0" applyFont="1" applyFill="1" applyBorder="1" applyAlignment="1">
      <alignment vertical="center"/>
    </xf>
    <xf numFmtId="0" fontId="46" fillId="21" borderId="9" xfId="0" applyFont="1" applyFill="1" applyBorder="1" applyAlignment="1">
      <alignment vertical="center"/>
    </xf>
    <xf numFmtId="10" fontId="5" fillId="0" borderId="17" xfId="25" applyNumberFormat="1" applyFont="1" applyFill="1" applyBorder="1" applyAlignment="1">
      <alignment horizontal="right" vertical="center"/>
    </xf>
    <xf numFmtId="0" fontId="5" fillId="0" borderId="17" xfId="0" applyFont="1" applyFill="1" applyBorder="1" applyAlignment="1">
      <alignment horizontal="right" vertical="center"/>
    </xf>
    <xf numFmtId="10" fontId="4" fillId="0" borderId="9" xfId="25" applyNumberFormat="1" applyFont="1" applyFill="1" applyBorder="1" applyAlignment="1">
      <alignment horizontal="right" vertical="center" wrapText="1"/>
    </xf>
    <xf numFmtId="0" fontId="45" fillId="21" borderId="9" xfId="0" applyFont="1" applyFill="1" applyBorder="1" applyAlignment="1">
      <alignment horizontal="center" vertical="center" wrapText="1"/>
    </xf>
    <xf numFmtId="0" fontId="45" fillId="20" borderId="9" xfId="0" applyFont="1" applyFill="1" applyBorder="1" applyAlignment="1">
      <alignment horizontal="center" vertical="center" wrapText="1"/>
    </xf>
    <xf numFmtId="0" fontId="45" fillId="20" borderId="12" xfId="0" applyFont="1" applyFill="1" applyBorder="1" applyAlignment="1">
      <alignment horizontal="center" vertical="center"/>
    </xf>
    <xf numFmtId="0" fontId="4" fillId="20" borderId="14" xfId="0" applyFont="1" applyFill="1" applyBorder="1" applyAlignment="1">
      <alignment horizontal="center" vertical="center"/>
    </xf>
    <xf numFmtId="0" fontId="5" fillId="21" borderId="9" xfId="0" applyFont="1" applyFill="1" applyBorder="1" applyAlignment="1">
      <alignment vertical="center"/>
    </xf>
    <xf numFmtId="0" fontId="5" fillId="20" borderId="9" xfId="0" applyFont="1" applyFill="1" applyBorder="1" applyAlignment="1">
      <alignment vertical="center" wrapText="1"/>
    </xf>
    <xf numFmtId="0" fontId="47" fillId="20" borderId="12" xfId="0" applyFont="1" applyFill="1" applyBorder="1" applyAlignment="1">
      <alignment horizontal="center" vertical="center" wrapText="1"/>
    </xf>
    <xf numFmtId="0" fontId="5" fillId="20" borderId="14" xfId="0" applyFont="1" applyFill="1" applyBorder="1" applyAlignment="1">
      <alignment horizontal="center" vertical="center" wrapText="1"/>
    </xf>
    <xf numFmtId="0" fontId="47" fillId="20" borderId="9" xfId="0" applyFont="1" applyFill="1" applyBorder="1" applyAlignment="1">
      <alignment horizontal="center" vertical="center" wrapText="1"/>
    </xf>
    <xf numFmtId="0" fontId="5" fillId="20" borderId="9" xfId="0" applyFont="1" applyFill="1" applyBorder="1" applyAlignment="1">
      <alignment horizontal="center" vertical="center" wrapText="1"/>
    </xf>
    <xf numFmtId="0" fontId="47" fillId="20" borderId="17" xfId="0" applyFont="1" applyFill="1" applyBorder="1" applyAlignment="1">
      <alignment horizontal="center" vertical="center" wrapText="1"/>
    </xf>
    <xf numFmtId="0" fontId="47" fillId="20" borderId="15" xfId="0" applyFont="1" applyFill="1" applyBorder="1" applyAlignment="1">
      <alignment horizontal="center" vertical="center" wrapText="1"/>
    </xf>
    <xf numFmtId="0" fontId="47" fillId="20" borderId="18" xfId="0" applyFont="1" applyFill="1" applyBorder="1" applyAlignment="1">
      <alignment horizontal="center" vertical="center" wrapText="1"/>
    </xf>
    <xf numFmtId="0" fontId="47" fillId="20" borderId="16" xfId="0" applyFont="1" applyFill="1" applyBorder="1" applyAlignment="1">
      <alignment horizontal="center" vertical="center" wrapText="1"/>
    </xf>
    <xf numFmtId="0" fontId="5" fillId="20" borderId="17" xfId="0" applyFont="1" applyFill="1" applyBorder="1" applyAlignment="1">
      <alignment horizontal="center" vertical="center" wrapText="1"/>
    </xf>
    <xf numFmtId="0" fontId="5" fillId="20" borderId="18" xfId="0" applyFont="1" applyFill="1" applyBorder="1" applyAlignment="1">
      <alignment horizontal="center" vertical="center" wrapText="1"/>
    </xf>
    <xf numFmtId="0" fontId="5" fillId="20" borderId="16" xfId="0" applyFont="1" applyFill="1" applyBorder="1" applyAlignment="1">
      <alignment horizontal="center" vertical="center" wrapText="1"/>
    </xf>
    <xf numFmtId="0" fontId="47" fillId="19" borderId="9" xfId="0" applyFont="1" applyFill="1" applyBorder="1" applyAlignment="1">
      <alignment horizontal="center" vertical="center" wrapText="1"/>
    </xf>
    <xf numFmtId="0" fontId="46" fillId="0" borderId="0" xfId="0" applyFont="1" applyFill="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1"/>
  <sheetViews>
    <sheetView zoomScale="70" zoomScaleNormal="70" zoomScaleSheetLayoutView="100" workbookViewId="0" topLeftCell="A1">
      <pane ySplit="3" topLeftCell="A4" activePane="bottomLeft" state="frozen"/>
      <selection pane="bottomLeft" activeCell="E21" activeCellId="2" sqref="E4 E9 E21"/>
    </sheetView>
  </sheetViews>
  <sheetFormatPr defaultColWidth="9.00390625" defaultRowHeight="14.25"/>
  <cols>
    <col min="1" max="1" width="9.50390625" style="76" customWidth="1"/>
    <col min="2" max="2" width="28.375" style="77" customWidth="1"/>
    <col min="3" max="3" width="31.75390625" style="78" customWidth="1"/>
    <col min="4" max="4" width="13.875" style="76" customWidth="1"/>
    <col min="5" max="5" width="11.75390625" style="76" customWidth="1"/>
    <col min="6" max="6" width="13.75390625" style="76" customWidth="1"/>
    <col min="7" max="7" width="12.25390625" style="76" customWidth="1"/>
    <col min="8" max="8" width="11.125" style="76" customWidth="1"/>
    <col min="9" max="9" width="12.375" style="76" customWidth="1"/>
    <col min="10" max="10" width="11.25390625" style="79" customWidth="1"/>
    <col min="11" max="11" width="14.50390625" style="80" customWidth="1"/>
    <col min="12" max="12" width="11.50390625" style="81" customWidth="1"/>
    <col min="13" max="13" width="11.375" style="76" customWidth="1"/>
    <col min="14" max="14" width="10.75390625" style="82" customWidth="1"/>
    <col min="15" max="15" width="18.25390625" style="77" customWidth="1"/>
    <col min="16" max="18" width="9.00390625" style="77" customWidth="1"/>
    <col min="19" max="19" width="27.625" style="83" customWidth="1"/>
    <col min="20" max="20" width="23.75390625" style="84" customWidth="1"/>
    <col min="21" max="21" width="60.375" style="77" customWidth="1"/>
    <col min="22" max="16384" width="9.00390625" style="77" customWidth="1"/>
  </cols>
  <sheetData>
    <row r="1" spans="1:15" ht="33" customHeight="1">
      <c r="A1" s="85" t="s">
        <v>0</v>
      </c>
      <c r="B1" s="86"/>
      <c r="C1" s="87"/>
      <c r="D1" s="86"/>
      <c r="E1" s="86"/>
      <c r="F1" s="86"/>
      <c r="G1" s="86"/>
      <c r="H1" s="86"/>
      <c r="I1" s="86"/>
      <c r="J1" s="101"/>
      <c r="K1" s="102"/>
      <c r="L1" s="103"/>
      <c r="M1" s="86"/>
      <c r="N1" s="119"/>
      <c r="O1" s="86"/>
    </row>
    <row r="2" spans="1:20" s="75" customFormat="1" ht="36" customHeight="1">
      <c r="A2" s="28" t="s">
        <v>1</v>
      </c>
      <c r="B2" s="32" t="s">
        <v>2</v>
      </c>
      <c r="C2" s="29" t="s">
        <v>3</v>
      </c>
      <c r="D2" s="29" t="s">
        <v>4</v>
      </c>
      <c r="E2" s="29" t="s">
        <v>5</v>
      </c>
      <c r="F2" s="30" t="s">
        <v>6</v>
      </c>
      <c r="G2" s="32" t="s">
        <v>7</v>
      </c>
      <c r="H2" s="32" t="s">
        <v>8</v>
      </c>
      <c r="I2" s="32" t="s">
        <v>9</v>
      </c>
      <c r="J2" s="104" t="s">
        <v>10</v>
      </c>
      <c r="K2" s="105" t="s">
        <v>11</v>
      </c>
      <c r="L2" s="106"/>
      <c r="M2" s="29"/>
      <c r="N2" s="120" t="s">
        <v>12</v>
      </c>
      <c r="O2" s="121" t="s">
        <v>13</v>
      </c>
      <c r="P2" s="122" t="s">
        <v>14</v>
      </c>
      <c r="Q2" s="131" t="s">
        <v>15</v>
      </c>
      <c r="R2" s="131" t="s">
        <v>16</v>
      </c>
      <c r="S2" s="132" t="s">
        <v>17</v>
      </c>
      <c r="T2" s="133" t="s">
        <v>18</v>
      </c>
    </row>
    <row r="3" spans="1:20" s="75" customFormat="1" ht="39.75" customHeight="1">
      <c r="A3" s="31"/>
      <c r="B3" s="88"/>
      <c r="C3" s="32"/>
      <c r="D3" s="32"/>
      <c r="E3" s="29"/>
      <c r="F3" s="33"/>
      <c r="G3" s="33"/>
      <c r="H3" s="33"/>
      <c r="I3" s="33"/>
      <c r="J3" s="107"/>
      <c r="K3" s="105" t="s">
        <v>19</v>
      </c>
      <c r="L3" s="106" t="s">
        <v>20</v>
      </c>
      <c r="M3" s="29" t="s">
        <v>21</v>
      </c>
      <c r="N3" s="123"/>
      <c r="O3" s="124"/>
      <c r="P3" s="122"/>
      <c r="Q3" s="131"/>
      <c r="R3" s="131"/>
      <c r="S3" s="132"/>
      <c r="T3" s="134"/>
    </row>
    <row r="4" spans="1:20" ht="78.75">
      <c r="A4" s="89" t="s">
        <v>22</v>
      </c>
      <c r="B4" s="90" t="s">
        <v>23</v>
      </c>
      <c r="C4" s="91" t="s">
        <v>24</v>
      </c>
      <c r="D4" s="92"/>
      <c r="E4" s="97">
        <f>SUM(E5:E8)</f>
        <v>142448.08000000002</v>
      </c>
      <c r="F4" s="97">
        <f aca="true" t="shared" si="0" ref="F4:M4">SUM(F5:F8)</f>
        <v>0</v>
      </c>
      <c r="G4" s="97">
        <f t="shared" si="0"/>
        <v>16802</v>
      </c>
      <c r="H4" s="97">
        <f t="shared" si="0"/>
        <v>1073.33</v>
      </c>
      <c r="I4" s="97">
        <f t="shared" si="0"/>
        <v>16542</v>
      </c>
      <c r="J4" s="108">
        <f t="shared" si="0"/>
        <v>15728.67</v>
      </c>
      <c r="K4" s="109">
        <f t="shared" si="0"/>
        <v>16802</v>
      </c>
      <c r="L4" s="110">
        <f t="shared" si="0"/>
        <v>16802</v>
      </c>
      <c r="M4" s="97">
        <f t="shared" si="0"/>
        <v>10000</v>
      </c>
      <c r="N4" s="125">
        <f>J4/E4</f>
        <v>0.11041686205949564</v>
      </c>
      <c r="O4" s="126"/>
      <c r="P4" s="127" t="s">
        <v>25</v>
      </c>
      <c r="Q4" s="135"/>
      <c r="R4" s="135"/>
      <c r="S4" s="81"/>
      <c r="T4" s="136"/>
    </row>
    <row r="5" spans="1:20" ht="15.75">
      <c r="A5" s="34">
        <v>1</v>
      </c>
      <c r="B5" s="93"/>
      <c r="C5" s="35" t="s">
        <v>26</v>
      </c>
      <c r="D5" s="42" t="s">
        <v>27</v>
      </c>
      <c r="E5" s="98">
        <v>51865.94</v>
      </c>
      <c r="F5" s="99" t="s">
        <v>28</v>
      </c>
      <c r="G5" s="50">
        <v>4173</v>
      </c>
      <c r="H5" s="98">
        <v>360</v>
      </c>
      <c r="I5" s="98">
        <v>4173</v>
      </c>
      <c r="J5" s="111">
        <v>3813</v>
      </c>
      <c r="K5" s="112">
        <v>4173</v>
      </c>
      <c r="L5" s="113">
        <v>4173</v>
      </c>
      <c r="M5" s="98">
        <v>5000</v>
      </c>
      <c r="N5" s="128">
        <f aca="true" t="shared" si="1" ref="N5:N20">SUM(K5:L5)/E5</f>
        <v>0.16091485086359178</v>
      </c>
      <c r="O5" s="129"/>
      <c r="P5" s="127" t="s">
        <v>25</v>
      </c>
      <c r="Q5" s="135"/>
      <c r="R5" s="135"/>
      <c r="S5" s="137">
        <v>2322</v>
      </c>
      <c r="T5" s="137" t="s">
        <v>29</v>
      </c>
    </row>
    <row r="6" spans="1:20" ht="31.5">
      <c r="A6" s="34">
        <v>2</v>
      </c>
      <c r="B6" s="93"/>
      <c r="C6" s="35" t="s">
        <v>30</v>
      </c>
      <c r="D6" s="42" t="s">
        <v>31</v>
      </c>
      <c r="E6" s="98">
        <v>28920.05</v>
      </c>
      <c r="F6" s="99" t="s">
        <v>28</v>
      </c>
      <c r="G6" s="98">
        <v>3180</v>
      </c>
      <c r="H6" s="50">
        <v>260</v>
      </c>
      <c r="I6" s="50">
        <v>2920</v>
      </c>
      <c r="J6" s="111">
        <v>2920</v>
      </c>
      <c r="K6" s="112">
        <v>3180</v>
      </c>
      <c r="L6" s="114">
        <v>3180</v>
      </c>
      <c r="M6" s="98">
        <v>0</v>
      </c>
      <c r="N6" s="128">
        <f t="shared" si="1"/>
        <v>0.2199166322326552</v>
      </c>
      <c r="O6" s="129"/>
      <c r="P6" s="127" t="s">
        <v>25</v>
      </c>
      <c r="Q6" s="135"/>
      <c r="R6" s="135"/>
      <c r="S6" s="138"/>
      <c r="T6" s="138"/>
    </row>
    <row r="7" spans="1:20" ht="31.5">
      <c r="A7" s="34">
        <v>3</v>
      </c>
      <c r="B7" s="93"/>
      <c r="C7" s="35" t="s">
        <v>32</v>
      </c>
      <c r="D7" s="42" t="s">
        <v>33</v>
      </c>
      <c r="E7" s="50">
        <v>8779</v>
      </c>
      <c r="F7" s="99" t="s">
        <v>28</v>
      </c>
      <c r="G7" s="98">
        <v>2969</v>
      </c>
      <c r="H7" s="98">
        <v>0</v>
      </c>
      <c r="I7" s="50">
        <v>2969</v>
      </c>
      <c r="J7" s="111">
        <v>2969</v>
      </c>
      <c r="K7" s="115">
        <v>2969</v>
      </c>
      <c r="L7" s="113">
        <v>2969</v>
      </c>
      <c r="M7" s="98">
        <v>0</v>
      </c>
      <c r="N7" s="128">
        <f t="shared" si="1"/>
        <v>0.6763868322132361</v>
      </c>
      <c r="O7" s="129"/>
      <c r="P7" s="127" t="s">
        <v>25</v>
      </c>
      <c r="Q7" s="135"/>
      <c r="R7" s="135"/>
      <c r="S7" s="139">
        <v>417</v>
      </c>
      <c r="T7" s="139" t="s">
        <v>34</v>
      </c>
    </row>
    <row r="8" spans="1:20" ht="15.75">
      <c r="A8" s="34">
        <v>4</v>
      </c>
      <c r="B8" s="93"/>
      <c r="C8" s="35" t="s">
        <v>35</v>
      </c>
      <c r="D8" s="42" t="s">
        <v>36</v>
      </c>
      <c r="E8" s="98">
        <v>52883.09</v>
      </c>
      <c r="F8" s="99" t="s">
        <v>28</v>
      </c>
      <c r="G8" s="98">
        <v>6480</v>
      </c>
      <c r="H8" s="98">
        <v>453.33</v>
      </c>
      <c r="I8" s="98">
        <v>6480</v>
      </c>
      <c r="J8" s="111">
        <v>6026.67</v>
      </c>
      <c r="K8" s="112">
        <v>6480</v>
      </c>
      <c r="L8" s="113">
        <v>6480</v>
      </c>
      <c r="M8" s="98">
        <v>5000</v>
      </c>
      <c r="N8" s="128">
        <f t="shared" si="1"/>
        <v>0.24506888685967482</v>
      </c>
      <c r="O8" s="129"/>
      <c r="P8" s="127" t="s">
        <v>25</v>
      </c>
      <c r="Q8" s="135"/>
      <c r="R8" s="135"/>
      <c r="S8" s="139">
        <v>0</v>
      </c>
      <c r="T8" s="139">
        <v>0</v>
      </c>
    </row>
    <row r="9" spans="1:20" ht="84">
      <c r="A9" s="89" t="s">
        <v>37</v>
      </c>
      <c r="B9" s="94" t="s">
        <v>38</v>
      </c>
      <c r="C9" s="91" t="s">
        <v>24</v>
      </c>
      <c r="D9" s="91"/>
      <c r="E9" s="97">
        <f>SUM(E10:E20)</f>
        <v>228487.83</v>
      </c>
      <c r="F9" s="97">
        <f aca="true" t="shared" si="2" ref="F9:M9">SUM(F10:F20)</f>
        <v>0</v>
      </c>
      <c r="G9" s="97">
        <f t="shared" si="2"/>
        <v>16914</v>
      </c>
      <c r="H9" s="97">
        <f t="shared" si="2"/>
        <v>126</v>
      </c>
      <c r="I9" s="97">
        <f t="shared" si="2"/>
        <v>12696</v>
      </c>
      <c r="J9" s="108">
        <f t="shared" si="2"/>
        <v>11733</v>
      </c>
      <c r="K9" s="109">
        <f t="shared" si="2"/>
        <v>16914</v>
      </c>
      <c r="L9" s="110">
        <f t="shared" si="2"/>
        <v>11859</v>
      </c>
      <c r="M9" s="97">
        <f t="shared" si="2"/>
        <v>19412.96</v>
      </c>
      <c r="N9" s="130">
        <f>J9/E9</f>
        <v>0.051350656181556806</v>
      </c>
      <c r="O9" s="129"/>
      <c r="P9" s="127" t="s">
        <v>25</v>
      </c>
      <c r="Q9" s="135"/>
      <c r="R9" s="135"/>
      <c r="S9" s="140"/>
      <c r="T9" s="140"/>
    </row>
    <row r="10" spans="1:20" ht="31.5">
      <c r="A10" s="34">
        <v>5</v>
      </c>
      <c r="B10" s="93"/>
      <c r="C10" s="35" t="s">
        <v>39</v>
      </c>
      <c r="D10" s="43" t="s">
        <v>40</v>
      </c>
      <c r="E10" s="98">
        <v>80000</v>
      </c>
      <c r="F10" s="99" t="s">
        <v>28</v>
      </c>
      <c r="G10" s="98">
        <v>2100</v>
      </c>
      <c r="H10" s="98">
        <v>0</v>
      </c>
      <c r="I10" s="98">
        <v>2100</v>
      </c>
      <c r="J10" s="111">
        <v>2100</v>
      </c>
      <c r="K10" s="112">
        <v>2100</v>
      </c>
      <c r="L10" s="113">
        <v>2100</v>
      </c>
      <c r="M10" s="98">
        <v>0</v>
      </c>
      <c r="N10" s="128">
        <f t="shared" si="1"/>
        <v>0.0525</v>
      </c>
      <c r="O10" s="129" t="s">
        <v>41</v>
      </c>
      <c r="P10" s="127" t="s">
        <v>25</v>
      </c>
      <c r="Q10" s="135"/>
      <c r="R10" s="135"/>
      <c r="S10" s="141">
        <v>0</v>
      </c>
      <c r="T10" s="139">
        <v>0</v>
      </c>
    </row>
    <row r="11" spans="1:20" ht="15.75">
      <c r="A11" s="34">
        <v>6</v>
      </c>
      <c r="B11" s="93"/>
      <c r="C11" s="35" t="s">
        <v>42</v>
      </c>
      <c r="D11" s="42" t="s">
        <v>43</v>
      </c>
      <c r="E11" s="98">
        <v>3000</v>
      </c>
      <c r="F11" s="99" t="s">
        <v>28</v>
      </c>
      <c r="G11" s="98">
        <v>1000</v>
      </c>
      <c r="H11" s="98">
        <v>126</v>
      </c>
      <c r="I11" s="98">
        <v>174</v>
      </c>
      <c r="J11" s="111">
        <v>174</v>
      </c>
      <c r="K11" s="112">
        <v>1000</v>
      </c>
      <c r="L11" s="113">
        <v>300</v>
      </c>
      <c r="M11" s="98">
        <v>305.96</v>
      </c>
      <c r="N11" s="128">
        <f t="shared" si="1"/>
        <v>0.43333333333333335</v>
      </c>
      <c r="O11" s="129" t="s">
        <v>44</v>
      </c>
      <c r="P11" s="127" t="s">
        <v>25</v>
      </c>
      <c r="Q11" s="135"/>
      <c r="R11" s="135"/>
      <c r="S11" s="141">
        <v>0</v>
      </c>
      <c r="T11" s="139">
        <v>0</v>
      </c>
    </row>
    <row r="12" spans="1:20" ht="31.5">
      <c r="A12" s="34">
        <v>7</v>
      </c>
      <c r="B12" s="93"/>
      <c r="C12" s="35" t="s">
        <v>45</v>
      </c>
      <c r="D12" s="42" t="s">
        <v>46</v>
      </c>
      <c r="E12" s="98">
        <v>111827</v>
      </c>
      <c r="F12" s="99" t="s">
        <v>28</v>
      </c>
      <c r="G12" s="98">
        <v>2328</v>
      </c>
      <c r="H12" s="98">
        <v>0</v>
      </c>
      <c r="I12" s="98">
        <v>2328</v>
      </c>
      <c r="J12" s="111">
        <v>2328</v>
      </c>
      <c r="K12" s="112">
        <v>2328</v>
      </c>
      <c r="L12" s="113">
        <v>2328</v>
      </c>
      <c r="M12" s="98">
        <v>10000</v>
      </c>
      <c r="N12" s="128">
        <f t="shared" si="1"/>
        <v>0.041635740921244425</v>
      </c>
      <c r="O12" s="129" t="s">
        <v>44</v>
      </c>
      <c r="P12" s="127" t="s">
        <v>25</v>
      </c>
      <c r="Q12" s="135"/>
      <c r="R12" s="135"/>
      <c r="S12" s="141">
        <v>0</v>
      </c>
      <c r="T12" s="139">
        <v>0</v>
      </c>
    </row>
    <row r="13" spans="1:20" ht="63">
      <c r="A13" s="34">
        <v>8</v>
      </c>
      <c r="B13" s="93"/>
      <c r="C13" s="35" t="s">
        <v>47</v>
      </c>
      <c r="D13" s="42" t="s">
        <v>48</v>
      </c>
      <c r="E13" s="98">
        <v>2000</v>
      </c>
      <c r="F13" s="99" t="s">
        <v>28</v>
      </c>
      <c r="G13" s="98">
        <v>1120</v>
      </c>
      <c r="H13" s="98">
        <v>0</v>
      </c>
      <c r="I13" s="98">
        <v>280</v>
      </c>
      <c r="J13" s="111">
        <v>880</v>
      </c>
      <c r="K13" s="112">
        <v>1120</v>
      </c>
      <c r="L13" s="113">
        <v>880</v>
      </c>
      <c r="M13" s="98">
        <v>0</v>
      </c>
      <c r="N13" s="128">
        <f t="shared" si="1"/>
        <v>1</v>
      </c>
      <c r="O13" s="129" t="s">
        <v>44</v>
      </c>
      <c r="P13" s="127" t="s">
        <v>25</v>
      </c>
      <c r="Q13" s="135"/>
      <c r="R13" s="135"/>
      <c r="S13" s="141">
        <v>0</v>
      </c>
      <c r="T13" s="139">
        <v>0</v>
      </c>
    </row>
    <row r="14" spans="1:20" ht="31.5">
      <c r="A14" s="34">
        <v>9</v>
      </c>
      <c r="B14" s="93"/>
      <c r="C14" s="35" t="s">
        <v>49</v>
      </c>
      <c r="D14" s="42" t="s">
        <v>50</v>
      </c>
      <c r="E14" s="98">
        <v>3571</v>
      </c>
      <c r="F14" s="99" t="s">
        <v>28</v>
      </c>
      <c r="G14" s="98">
        <v>1365</v>
      </c>
      <c r="H14" s="98">
        <v>0</v>
      </c>
      <c r="I14" s="98">
        <v>1365</v>
      </c>
      <c r="J14" s="111">
        <v>1365</v>
      </c>
      <c r="K14" s="112">
        <v>1365</v>
      </c>
      <c r="L14" s="113">
        <v>1365</v>
      </c>
      <c r="M14" s="98">
        <v>0</v>
      </c>
      <c r="N14" s="128">
        <f t="shared" si="1"/>
        <v>0.7644917390086811</v>
      </c>
      <c r="O14" s="129" t="s">
        <v>44</v>
      </c>
      <c r="P14" s="127" t="s">
        <v>25</v>
      </c>
      <c r="Q14" s="135"/>
      <c r="R14" s="135"/>
      <c r="S14" s="141">
        <v>0</v>
      </c>
      <c r="T14" s="139">
        <v>0</v>
      </c>
    </row>
    <row r="15" spans="1:20" ht="31.5">
      <c r="A15" s="34">
        <v>10</v>
      </c>
      <c r="B15" s="93"/>
      <c r="C15" s="40" t="s">
        <v>51</v>
      </c>
      <c r="D15" s="42" t="s">
        <v>52</v>
      </c>
      <c r="E15" s="98">
        <v>4220.02</v>
      </c>
      <c r="F15" s="99" t="s">
        <v>53</v>
      </c>
      <c r="G15" s="98">
        <v>2879</v>
      </c>
      <c r="H15" s="98">
        <v>0</v>
      </c>
      <c r="I15" s="98">
        <v>1341</v>
      </c>
      <c r="J15" s="111">
        <v>1341</v>
      </c>
      <c r="K15" s="112">
        <v>2879</v>
      </c>
      <c r="L15" s="113">
        <v>1341</v>
      </c>
      <c r="M15" s="98">
        <v>0</v>
      </c>
      <c r="N15" s="128">
        <f t="shared" si="1"/>
        <v>0.9999952606859682</v>
      </c>
      <c r="O15" s="129" t="s">
        <v>44</v>
      </c>
      <c r="P15" s="127" t="s">
        <v>25</v>
      </c>
      <c r="Q15" s="135"/>
      <c r="R15" s="135"/>
      <c r="S15" s="141">
        <v>0</v>
      </c>
      <c r="T15" s="139">
        <v>0</v>
      </c>
    </row>
    <row r="16" spans="1:20" ht="31.5">
      <c r="A16" s="34">
        <v>11</v>
      </c>
      <c r="B16" s="93"/>
      <c r="C16" s="35" t="s">
        <v>54</v>
      </c>
      <c r="D16" s="42" t="s">
        <v>55</v>
      </c>
      <c r="E16" s="98">
        <v>1830</v>
      </c>
      <c r="F16" s="99" t="s">
        <v>28</v>
      </c>
      <c r="G16" s="98">
        <v>1110</v>
      </c>
      <c r="H16" s="98">
        <v>0</v>
      </c>
      <c r="I16" s="98">
        <v>720</v>
      </c>
      <c r="J16" s="111">
        <v>171</v>
      </c>
      <c r="K16" s="112">
        <v>1110</v>
      </c>
      <c r="L16" s="113">
        <v>171</v>
      </c>
      <c r="M16" s="98">
        <v>0</v>
      </c>
      <c r="N16" s="128">
        <f t="shared" si="1"/>
        <v>0.7</v>
      </c>
      <c r="O16" s="129"/>
      <c r="P16" s="127" t="s">
        <v>25</v>
      </c>
      <c r="Q16" s="135"/>
      <c r="R16" s="135"/>
      <c r="S16" s="142">
        <v>0</v>
      </c>
      <c r="T16" s="139">
        <v>0</v>
      </c>
    </row>
    <row r="17" spans="1:20" ht="47.25">
      <c r="A17" s="34">
        <v>12</v>
      </c>
      <c r="B17" s="93"/>
      <c r="C17" s="35" t="s">
        <v>56</v>
      </c>
      <c r="D17" s="42" t="s">
        <v>55</v>
      </c>
      <c r="E17" s="98">
        <v>2220</v>
      </c>
      <c r="F17" s="99" t="s">
        <v>28</v>
      </c>
      <c r="G17" s="98">
        <v>1160</v>
      </c>
      <c r="H17" s="98">
        <v>0</v>
      </c>
      <c r="I17" s="98">
        <v>1060</v>
      </c>
      <c r="J17" s="111">
        <v>394</v>
      </c>
      <c r="K17" s="112">
        <v>1160</v>
      </c>
      <c r="L17" s="113">
        <v>394</v>
      </c>
      <c r="M17" s="98">
        <v>0</v>
      </c>
      <c r="N17" s="128">
        <f t="shared" si="1"/>
        <v>0.7</v>
      </c>
      <c r="O17" s="129"/>
      <c r="P17" s="127" t="s">
        <v>25</v>
      </c>
      <c r="Q17" s="135"/>
      <c r="R17" s="135"/>
      <c r="S17" s="143"/>
      <c r="T17" s="139"/>
    </row>
    <row r="18" spans="1:20" ht="31.5">
      <c r="A18" s="34">
        <v>13</v>
      </c>
      <c r="B18" s="93"/>
      <c r="C18" s="35" t="s">
        <v>57</v>
      </c>
      <c r="D18" s="42" t="s">
        <v>55</v>
      </c>
      <c r="E18" s="98">
        <v>1220</v>
      </c>
      <c r="F18" s="99" t="s">
        <v>28</v>
      </c>
      <c r="G18" s="98">
        <v>872</v>
      </c>
      <c r="H18" s="98">
        <v>0</v>
      </c>
      <c r="I18" s="98">
        <v>348</v>
      </c>
      <c r="J18" s="111">
        <v>0</v>
      </c>
      <c r="K18" s="112">
        <v>872</v>
      </c>
      <c r="L18" s="113">
        <v>0</v>
      </c>
      <c r="M18" s="98">
        <v>0</v>
      </c>
      <c r="N18" s="128">
        <f t="shared" si="1"/>
        <v>0.7147540983606557</v>
      </c>
      <c r="O18" s="129"/>
      <c r="P18" s="127" t="s">
        <v>25</v>
      </c>
      <c r="Q18" s="135"/>
      <c r="R18" s="135"/>
      <c r="S18" s="144"/>
      <c r="T18" s="139"/>
    </row>
    <row r="19" spans="1:20" ht="31.5">
      <c r="A19" s="34">
        <v>14</v>
      </c>
      <c r="B19" s="93"/>
      <c r="C19" s="35" t="s">
        <v>58</v>
      </c>
      <c r="D19" s="42" t="s">
        <v>59</v>
      </c>
      <c r="E19" s="98">
        <v>8096.16</v>
      </c>
      <c r="F19" s="99" t="s">
        <v>28</v>
      </c>
      <c r="G19" s="98">
        <v>1280</v>
      </c>
      <c r="H19" s="98">
        <v>0</v>
      </c>
      <c r="I19" s="98">
        <v>1280</v>
      </c>
      <c r="J19" s="111">
        <v>1280</v>
      </c>
      <c r="K19" s="112">
        <v>1280</v>
      </c>
      <c r="L19" s="113">
        <v>1280</v>
      </c>
      <c r="M19" s="98">
        <v>3107</v>
      </c>
      <c r="N19" s="128">
        <f t="shared" si="1"/>
        <v>0.3161992845991186</v>
      </c>
      <c r="O19" s="129"/>
      <c r="P19" s="127" t="s">
        <v>25</v>
      </c>
      <c r="Q19" s="135"/>
      <c r="R19" s="135"/>
      <c r="S19" s="141">
        <v>124</v>
      </c>
      <c r="T19" s="139" t="s">
        <v>60</v>
      </c>
    </row>
    <row r="20" spans="1:20" ht="31.5">
      <c r="A20" s="34">
        <v>15</v>
      </c>
      <c r="B20" s="93"/>
      <c r="C20" s="35" t="s">
        <v>61</v>
      </c>
      <c r="D20" s="42" t="s">
        <v>62</v>
      </c>
      <c r="E20" s="98">
        <v>10503.65</v>
      </c>
      <c r="F20" s="99" t="s">
        <v>28</v>
      </c>
      <c r="G20" s="98">
        <v>1700</v>
      </c>
      <c r="H20" s="98">
        <v>0</v>
      </c>
      <c r="I20" s="98">
        <v>1700</v>
      </c>
      <c r="J20" s="111">
        <v>1700</v>
      </c>
      <c r="K20" s="112">
        <v>1700</v>
      </c>
      <c r="L20" s="113">
        <v>1700</v>
      </c>
      <c r="M20" s="98">
        <v>6000</v>
      </c>
      <c r="N20" s="128">
        <f t="shared" si="1"/>
        <v>0.3236970005664698</v>
      </c>
      <c r="O20" s="129"/>
      <c r="P20" s="127" t="s">
        <v>25</v>
      </c>
      <c r="Q20" s="135"/>
      <c r="R20" s="135"/>
      <c r="S20" s="141">
        <v>0</v>
      </c>
      <c r="T20" s="139">
        <v>0</v>
      </c>
    </row>
    <row r="21" spans="1:20" ht="78.75">
      <c r="A21" s="89" t="s">
        <v>63</v>
      </c>
      <c r="B21" s="94" t="s">
        <v>64</v>
      </c>
      <c r="C21" s="91" t="s">
        <v>24</v>
      </c>
      <c r="D21" s="95"/>
      <c r="E21" s="100">
        <f>SUM(E22:E31)</f>
        <v>71665.45</v>
      </c>
      <c r="F21" s="100">
        <f aca="true" t="shared" si="3" ref="F21:M21">SUM(F22:F31)</f>
        <v>0</v>
      </c>
      <c r="G21" s="100">
        <f t="shared" si="3"/>
        <v>11875</v>
      </c>
      <c r="H21" s="100">
        <f t="shared" si="3"/>
        <v>695.29</v>
      </c>
      <c r="I21" s="100">
        <f t="shared" si="3"/>
        <v>10220.380000000001</v>
      </c>
      <c r="J21" s="116">
        <f t="shared" si="3"/>
        <v>9691.09</v>
      </c>
      <c r="K21" s="117">
        <f t="shared" si="3"/>
        <v>11875</v>
      </c>
      <c r="L21" s="118">
        <f t="shared" si="3"/>
        <v>10386.380000000001</v>
      </c>
      <c r="M21" s="100">
        <f t="shared" si="3"/>
        <v>27100</v>
      </c>
      <c r="N21" s="130">
        <f>J21/E21</f>
        <v>0.13522680733882228</v>
      </c>
      <c r="O21" s="129"/>
      <c r="P21" s="127" t="s">
        <v>25</v>
      </c>
      <c r="Q21" s="135"/>
      <c r="R21" s="135"/>
      <c r="S21" s="145"/>
      <c r="T21" s="140"/>
    </row>
    <row r="22" spans="1:20" ht="47.25">
      <c r="A22" s="34">
        <v>16</v>
      </c>
      <c r="B22" s="93"/>
      <c r="C22" s="35" t="s">
        <v>65</v>
      </c>
      <c r="D22" s="42" t="s">
        <v>52</v>
      </c>
      <c r="E22" s="98">
        <v>2701.04</v>
      </c>
      <c r="F22" s="99" t="s">
        <v>28</v>
      </c>
      <c r="G22" s="98">
        <v>1701</v>
      </c>
      <c r="H22" s="98">
        <v>0</v>
      </c>
      <c r="I22" s="98">
        <v>1000</v>
      </c>
      <c r="J22" s="111">
        <v>1000</v>
      </c>
      <c r="K22" s="112">
        <v>1701</v>
      </c>
      <c r="L22" s="113">
        <v>1000</v>
      </c>
      <c r="M22" s="98">
        <v>0</v>
      </c>
      <c r="N22" s="128">
        <f aca="true" t="shared" si="4" ref="N22:N31">SUM(K22:L22)/E22</f>
        <v>0.9999851908894352</v>
      </c>
      <c r="O22" s="129" t="s">
        <v>44</v>
      </c>
      <c r="P22" s="127" t="s">
        <v>25</v>
      </c>
      <c r="Q22" s="135"/>
      <c r="R22" s="135"/>
      <c r="S22" s="141">
        <v>0</v>
      </c>
      <c r="T22" s="139">
        <v>0</v>
      </c>
    </row>
    <row r="23" spans="1:20" ht="47.25">
      <c r="A23" s="34">
        <v>17</v>
      </c>
      <c r="B23" s="93"/>
      <c r="C23" s="35" t="s">
        <v>66</v>
      </c>
      <c r="D23" s="42" t="s">
        <v>67</v>
      </c>
      <c r="E23" s="98">
        <v>9000</v>
      </c>
      <c r="F23" s="99" t="s">
        <v>28</v>
      </c>
      <c r="G23" s="98">
        <v>1166</v>
      </c>
      <c r="H23" s="98">
        <v>490</v>
      </c>
      <c r="I23" s="98">
        <v>1000</v>
      </c>
      <c r="J23" s="111">
        <v>676</v>
      </c>
      <c r="K23" s="112">
        <v>1166</v>
      </c>
      <c r="L23" s="113">
        <v>1166</v>
      </c>
      <c r="M23" s="98">
        <v>5000</v>
      </c>
      <c r="N23" s="128">
        <f t="shared" si="4"/>
        <v>0.2591111111111111</v>
      </c>
      <c r="O23" s="129"/>
      <c r="P23" s="127" t="s">
        <v>25</v>
      </c>
      <c r="Q23" s="135"/>
      <c r="R23" s="135"/>
      <c r="S23" s="142">
        <v>1193</v>
      </c>
      <c r="T23" s="139" t="s">
        <v>68</v>
      </c>
    </row>
    <row r="24" spans="1:20" ht="15.75">
      <c r="A24" s="34">
        <v>18</v>
      </c>
      <c r="B24" s="93"/>
      <c r="C24" s="35" t="s">
        <v>69</v>
      </c>
      <c r="D24" s="42" t="s">
        <v>67</v>
      </c>
      <c r="E24" s="98">
        <v>22000</v>
      </c>
      <c r="F24" s="99" t="s">
        <v>28</v>
      </c>
      <c r="G24" s="98">
        <v>2554</v>
      </c>
      <c r="H24" s="98">
        <v>205.29</v>
      </c>
      <c r="I24" s="98">
        <v>2554</v>
      </c>
      <c r="J24" s="111">
        <v>2348.71</v>
      </c>
      <c r="K24" s="112">
        <v>2554</v>
      </c>
      <c r="L24" s="113">
        <v>2554</v>
      </c>
      <c r="M24" s="98">
        <v>12600</v>
      </c>
      <c r="N24" s="128">
        <f t="shared" si="4"/>
        <v>0.23218181818181818</v>
      </c>
      <c r="O24" s="129"/>
      <c r="P24" s="127" t="s">
        <v>25</v>
      </c>
      <c r="Q24" s="135"/>
      <c r="R24" s="135"/>
      <c r="S24" s="146"/>
      <c r="T24" s="140"/>
    </row>
    <row r="25" spans="1:20" ht="31.5">
      <c r="A25" s="34">
        <v>19</v>
      </c>
      <c r="B25" s="93"/>
      <c r="C25" s="35" t="s">
        <v>70</v>
      </c>
      <c r="D25" s="42" t="s">
        <v>67</v>
      </c>
      <c r="E25" s="98">
        <v>22000</v>
      </c>
      <c r="F25" s="99" t="s">
        <v>28</v>
      </c>
      <c r="G25" s="98">
        <v>1509</v>
      </c>
      <c r="H25" s="98">
        <v>0</v>
      </c>
      <c r="I25" s="98">
        <v>1509</v>
      </c>
      <c r="J25" s="111">
        <v>1509</v>
      </c>
      <c r="K25" s="112">
        <v>1509</v>
      </c>
      <c r="L25" s="113">
        <v>1509</v>
      </c>
      <c r="M25" s="98">
        <v>9500</v>
      </c>
      <c r="N25" s="128">
        <f t="shared" si="4"/>
        <v>0.13718181818181818</v>
      </c>
      <c r="O25" s="129"/>
      <c r="P25" s="127" t="s">
        <v>25</v>
      </c>
      <c r="Q25" s="135"/>
      <c r="R25" s="135"/>
      <c r="S25" s="147"/>
      <c r="T25" s="140"/>
    </row>
    <row r="26" spans="1:20" ht="47.25">
      <c r="A26" s="34">
        <v>20</v>
      </c>
      <c r="B26" s="93"/>
      <c r="C26" s="35" t="s">
        <v>71</v>
      </c>
      <c r="D26" s="42" t="s">
        <v>72</v>
      </c>
      <c r="E26" s="98">
        <v>3098.38</v>
      </c>
      <c r="F26" s="99" t="s">
        <v>28</v>
      </c>
      <c r="G26" s="98">
        <v>1943</v>
      </c>
      <c r="H26" s="98">
        <v>0</v>
      </c>
      <c r="I26" s="98">
        <v>1155.38</v>
      </c>
      <c r="J26" s="111">
        <v>1155.38</v>
      </c>
      <c r="K26" s="112">
        <v>1943</v>
      </c>
      <c r="L26" s="113">
        <v>1155.38</v>
      </c>
      <c r="M26" s="98">
        <v>0</v>
      </c>
      <c r="N26" s="128">
        <f t="shared" si="4"/>
        <v>1</v>
      </c>
      <c r="O26" s="129" t="s">
        <v>44</v>
      </c>
      <c r="P26" s="127" t="s">
        <v>25</v>
      </c>
      <c r="Q26" s="135"/>
      <c r="R26" s="135"/>
      <c r="S26" s="141">
        <v>300</v>
      </c>
      <c r="T26" s="139" t="s">
        <v>73</v>
      </c>
    </row>
    <row r="27" spans="1:20" ht="47.25">
      <c r="A27" s="34">
        <v>21</v>
      </c>
      <c r="B27" s="93"/>
      <c r="C27" s="35" t="s">
        <v>74</v>
      </c>
      <c r="D27" s="42" t="s">
        <v>33</v>
      </c>
      <c r="E27" s="98">
        <v>2252.14</v>
      </c>
      <c r="F27" s="99" t="s">
        <v>53</v>
      </c>
      <c r="G27" s="98">
        <v>506</v>
      </c>
      <c r="H27" s="98">
        <v>0</v>
      </c>
      <c r="I27" s="98">
        <v>506</v>
      </c>
      <c r="J27" s="111">
        <v>506</v>
      </c>
      <c r="K27" s="112">
        <v>506</v>
      </c>
      <c r="L27" s="113">
        <v>506</v>
      </c>
      <c r="M27" s="98">
        <v>0</v>
      </c>
      <c r="N27" s="128">
        <f t="shared" si="4"/>
        <v>0.4493503956237179</v>
      </c>
      <c r="O27" s="129"/>
      <c r="P27" s="127" t="s">
        <v>25</v>
      </c>
      <c r="Q27" s="135"/>
      <c r="R27" s="135"/>
      <c r="S27" s="141">
        <v>417</v>
      </c>
      <c r="T27" s="139" t="s">
        <v>34</v>
      </c>
    </row>
    <row r="28" spans="1:20" ht="47.25">
      <c r="A28" s="34">
        <v>22</v>
      </c>
      <c r="B28" s="93"/>
      <c r="C28" s="36" t="s">
        <v>75</v>
      </c>
      <c r="D28" s="42" t="s">
        <v>50</v>
      </c>
      <c r="E28" s="98">
        <v>2115.01</v>
      </c>
      <c r="F28" s="99" t="s">
        <v>53</v>
      </c>
      <c r="G28" s="98">
        <v>493</v>
      </c>
      <c r="H28" s="98">
        <v>0</v>
      </c>
      <c r="I28" s="98">
        <v>493</v>
      </c>
      <c r="J28" s="111">
        <v>493</v>
      </c>
      <c r="K28" s="112">
        <v>493</v>
      </c>
      <c r="L28" s="113">
        <v>493</v>
      </c>
      <c r="M28" s="98">
        <v>0</v>
      </c>
      <c r="N28" s="128">
        <f t="shared" si="4"/>
        <v>0.4661916492120604</v>
      </c>
      <c r="O28" s="129"/>
      <c r="P28" s="127" t="s">
        <v>25</v>
      </c>
      <c r="Q28" s="135"/>
      <c r="R28" s="135"/>
      <c r="S28" s="141">
        <v>0</v>
      </c>
      <c r="T28" s="139">
        <v>0</v>
      </c>
    </row>
    <row r="29" spans="1:20" ht="31.5">
      <c r="A29" s="34">
        <v>23</v>
      </c>
      <c r="B29" s="93"/>
      <c r="C29" s="35" t="s">
        <v>76</v>
      </c>
      <c r="D29" s="96" t="s">
        <v>77</v>
      </c>
      <c r="E29" s="98">
        <v>2330</v>
      </c>
      <c r="F29" s="99" t="s">
        <v>53</v>
      </c>
      <c r="G29" s="98">
        <v>524</v>
      </c>
      <c r="H29" s="98">
        <v>0</v>
      </c>
      <c r="I29" s="98">
        <v>524</v>
      </c>
      <c r="J29" s="111">
        <v>524</v>
      </c>
      <c r="K29" s="112">
        <v>524</v>
      </c>
      <c r="L29" s="113">
        <v>524</v>
      </c>
      <c r="M29" s="98">
        <v>0</v>
      </c>
      <c r="N29" s="128">
        <f t="shared" si="4"/>
        <v>0.4497854077253219</v>
      </c>
      <c r="O29" s="129"/>
      <c r="P29" s="127" t="s">
        <v>25</v>
      </c>
      <c r="Q29" s="135"/>
      <c r="R29" s="135"/>
      <c r="S29" s="142">
        <v>300</v>
      </c>
      <c r="T29" s="148" t="s">
        <v>73</v>
      </c>
    </row>
    <row r="30" spans="1:21" ht="31.5">
      <c r="A30" s="34">
        <v>24</v>
      </c>
      <c r="B30" s="93"/>
      <c r="C30" s="35" t="s">
        <v>78</v>
      </c>
      <c r="D30" s="96" t="s">
        <v>79</v>
      </c>
      <c r="E30" s="98">
        <v>1781.99</v>
      </c>
      <c r="F30" s="99" t="s">
        <v>53</v>
      </c>
      <c r="G30" s="98">
        <v>400</v>
      </c>
      <c r="H30" s="98">
        <v>0</v>
      </c>
      <c r="I30" s="98">
        <v>400</v>
      </c>
      <c r="J30" s="111">
        <v>400</v>
      </c>
      <c r="K30" s="112">
        <v>400</v>
      </c>
      <c r="L30" s="113">
        <v>400</v>
      </c>
      <c r="M30" s="98">
        <v>0</v>
      </c>
      <c r="N30" s="128">
        <f t="shared" si="4"/>
        <v>0.44893630155051373</v>
      </c>
      <c r="O30" s="129"/>
      <c r="P30" s="127" t="s">
        <v>25</v>
      </c>
      <c r="Q30" s="135"/>
      <c r="R30" s="135"/>
      <c r="S30" s="143"/>
      <c r="T30" s="148"/>
      <c r="U30" s="149" t="s">
        <v>80</v>
      </c>
    </row>
    <row r="31" spans="1:20" ht="47.25">
      <c r="A31" s="34">
        <v>25</v>
      </c>
      <c r="B31" s="93"/>
      <c r="C31" s="36" t="s">
        <v>81</v>
      </c>
      <c r="D31" s="43" t="s">
        <v>82</v>
      </c>
      <c r="E31" s="98">
        <v>4386.89</v>
      </c>
      <c r="F31" s="99" t="s">
        <v>53</v>
      </c>
      <c r="G31" s="98">
        <v>1079</v>
      </c>
      <c r="H31" s="98">
        <v>0</v>
      </c>
      <c r="I31" s="98">
        <v>1079</v>
      </c>
      <c r="J31" s="111">
        <v>1079</v>
      </c>
      <c r="K31" s="112">
        <v>1079</v>
      </c>
      <c r="L31" s="113">
        <v>1079</v>
      </c>
      <c r="M31" s="98">
        <v>0</v>
      </c>
      <c r="N31" s="128">
        <f t="shared" si="4"/>
        <v>0.49192024418209707</v>
      </c>
      <c r="O31" s="129"/>
      <c r="P31" s="127" t="s">
        <v>25</v>
      </c>
      <c r="Q31" s="135"/>
      <c r="R31" s="135"/>
      <c r="S31" s="144"/>
      <c r="T31" s="148"/>
    </row>
  </sheetData>
  <sheetProtection/>
  <mergeCells count="27">
    <mergeCell ref="A1:O1"/>
    <mergeCell ref="K2:M2"/>
    <mergeCell ref="A2:A3"/>
    <mergeCell ref="B2:B3"/>
    <mergeCell ref="C2:C3"/>
    <mergeCell ref="D2:D3"/>
    <mergeCell ref="E2:E3"/>
    <mergeCell ref="F2:F3"/>
    <mergeCell ref="G2:G3"/>
    <mergeCell ref="H2:H3"/>
    <mergeCell ref="I2:I3"/>
    <mergeCell ref="J2:J3"/>
    <mergeCell ref="N2:N3"/>
    <mergeCell ref="O2:O3"/>
    <mergeCell ref="P2:P3"/>
    <mergeCell ref="Q2:Q3"/>
    <mergeCell ref="R2:R3"/>
    <mergeCell ref="S2:S3"/>
    <mergeCell ref="S5:S6"/>
    <mergeCell ref="S16:S18"/>
    <mergeCell ref="S23:S25"/>
    <mergeCell ref="S29:S31"/>
    <mergeCell ref="T2:T3"/>
    <mergeCell ref="T5:T6"/>
    <mergeCell ref="T16:T18"/>
    <mergeCell ref="T23:T25"/>
    <mergeCell ref="T29:T31"/>
  </mergeCells>
  <printOptions/>
  <pageMargins left="0.7513888888888889" right="0.7513888888888889" top="1" bottom="1" header="0.5118055555555555" footer="0.5118055555555555"/>
  <pageSetup fitToHeight="0" fitToWidth="1" horizontalDpi="600" verticalDpi="600" orientation="landscape" paperSize="8" scale="6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T28"/>
  <sheetViews>
    <sheetView zoomScaleSheetLayoutView="100" workbookViewId="0" topLeftCell="A33">
      <selection activeCell="H13" sqref="H13"/>
    </sheetView>
  </sheetViews>
  <sheetFormatPr defaultColWidth="9.00390625" defaultRowHeight="14.25"/>
  <cols>
    <col min="1" max="1" width="13.125" style="24" customWidth="1"/>
    <col min="2" max="4" width="9.00390625" style="24" customWidth="1"/>
    <col min="5" max="20" width="11.625" style="25" customWidth="1"/>
    <col min="21" max="16384" width="9.00390625" style="24" customWidth="1"/>
  </cols>
  <sheetData>
    <row r="1" spans="1:20" ht="15.75">
      <c r="A1" s="26" t="s">
        <v>83</v>
      </c>
      <c r="B1" s="27"/>
      <c r="C1" s="27"/>
      <c r="D1" s="27"/>
      <c r="E1" s="44"/>
      <c r="F1" s="44"/>
      <c r="G1" s="44"/>
      <c r="H1" s="44"/>
      <c r="I1" s="44"/>
      <c r="J1" s="44"/>
      <c r="K1" s="44"/>
      <c r="L1" s="44"/>
      <c r="M1" s="44"/>
      <c r="N1" s="44"/>
      <c r="O1" s="44"/>
      <c r="P1" s="44"/>
      <c r="Q1" s="44"/>
      <c r="R1" s="44"/>
      <c r="S1" s="44"/>
      <c r="T1" s="44"/>
    </row>
    <row r="2" spans="1:20" ht="15.75" customHeight="1">
      <c r="A2" s="28" t="s">
        <v>1</v>
      </c>
      <c r="B2" s="29" t="s">
        <v>3</v>
      </c>
      <c r="C2" s="30" t="s">
        <v>84</v>
      </c>
      <c r="D2" s="29" t="s">
        <v>4</v>
      </c>
      <c r="E2" s="45" t="s">
        <v>85</v>
      </c>
      <c r="F2" s="46" t="s">
        <v>6</v>
      </c>
      <c r="G2" s="47" t="s">
        <v>86</v>
      </c>
      <c r="H2" s="46" t="s">
        <v>87</v>
      </c>
      <c r="I2" s="46" t="s">
        <v>88</v>
      </c>
      <c r="J2" s="47" t="s">
        <v>89</v>
      </c>
      <c r="K2" s="45" t="s">
        <v>90</v>
      </c>
      <c r="L2" s="48"/>
      <c r="M2" s="48"/>
      <c r="N2" s="52" t="s">
        <v>12</v>
      </c>
      <c r="O2" s="53" t="s">
        <v>18</v>
      </c>
      <c r="P2" s="54" t="s">
        <v>14</v>
      </c>
      <c r="Q2" s="61" t="s">
        <v>15</v>
      </c>
      <c r="R2" s="61" t="s">
        <v>16</v>
      </c>
      <c r="S2" s="61" t="s">
        <v>17</v>
      </c>
      <c r="T2" s="62" t="s">
        <v>18</v>
      </c>
    </row>
    <row r="3" spans="1:20" ht="14.25" customHeight="1">
      <c r="A3" s="31"/>
      <c r="B3" s="32"/>
      <c r="C3" s="33"/>
      <c r="D3" s="32"/>
      <c r="E3" s="48"/>
      <c r="F3" s="49"/>
      <c r="G3" s="49"/>
      <c r="H3" s="49"/>
      <c r="I3" s="49"/>
      <c r="J3" s="49"/>
      <c r="K3" s="45" t="s">
        <v>91</v>
      </c>
      <c r="L3" s="45" t="s">
        <v>92</v>
      </c>
      <c r="M3" s="45" t="s">
        <v>93</v>
      </c>
      <c r="N3" s="55"/>
      <c r="O3" s="56"/>
      <c r="P3" s="54"/>
      <c r="Q3" s="61"/>
      <c r="R3" s="61"/>
      <c r="S3" s="61"/>
      <c r="T3" s="63"/>
    </row>
    <row r="4" spans="1:20" ht="71.25" customHeight="1">
      <c r="A4" s="34">
        <v>1</v>
      </c>
      <c r="B4" s="35" t="s">
        <v>26</v>
      </c>
      <c r="C4" s="36" t="s">
        <v>94</v>
      </c>
      <c r="D4" s="37" t="s">
        <v>95</v>
      </c>
      <c r="E4" s="50">
        <v>51865.94</v>
      </c>
      <c r="F4" s="51" t="s">
        <v>28</v>
      </c>
      <c r="G4" s="50">
        <v>4173</v>
      </c>
      <c r="H4" s="50">
        <v>360</v>
      </c>
      <c r="I4" s="50">
        <v>4173</v>
      </c>
      <c r="J4" s="50">
        <v>3813</v>
      </c>
      <c r="K4" s="50">
        <v>4173</v>
      </c>
      <c r="L4" s="50">
        <v>4173</v>
      </c>
      <c r="M4" s="50">
        <v>5000</v>
      </c>
      <c r="N4" s="57">
        <f aca="true" t="shared" si="0" ref="N4:N18">SUM(K4:L4)/E4</f>
        <v>0.16091485086359178</v>
      </c>
      <c r="O4" s="58"/>
      <c r="P4" s="59" t="s">
        <v>25</v>
      </c>
      <c r="Q4" s="64"/>
      <c r="R4" s="64"/>
      <c r="S4" s="65">
        <v>2322</v>
      </c>
      <c r="T4" s="65" t="s">
        <v>29</v>
      </c>
    </row>
    <row r="5" spans="1:20" ht="85.5" customHeight="1">
      <c r="A5" s="34">
        <v>2</v>
      </c>
      <c r="B5" s="35" t="s">
        <v>30</v>
      </c>
      <c r="C5" s="36" t="s">
        <v>94</v>
      </c>
      <c r="D5" s="37" t="s">
        <v>96</v>
      </c>
      <c r="E5" s="50">
        <v>28920.05</v>
      </c>
      <c r="F5" s="51" t="s">
        <v>28</v>
      </c>
      <c r="G5" s="50">
        <v>3180</v>
      </c>
      <c r="H5" s="50">
        <v>260</v>
      </c>
      <c r="I5" s="50">
        <v>2920</v>
      </c>
      <c r="J5" s="50">
        <v>2920</v>
      </c>
      <c r="K5" s="50">
        <v>3180</v>
      </c>
      <c r="L5" s="50">
        <v>3180</v>
      </c>
      <c r="M5" s="50">
        <v>0</v>
      </c>
      <c r="N5" s="57">
        <f t="shared" si="0"/>
        <v>0.2199166322326552</v>
      </c>
      <c r="O5" s="58"/>
      <c r="P5" s="59" t="s">
        <v>25</v>
      </c>
      <c r="Q5" s="64"/>
      <c r="R5" s="64"/>
      <c r="S5" s="66"/>
      <c r="T5" s="66"/>
    </row>
    <row r="6" spans="1:20" ht="57" customHeight="1">
      <c r="A6" s="34">
        <v>3</v>
      </c>
      <c r="B6" s="35" t="s">
        <v>32</v>
      </c>
      <c r="C6" s="36" t="s">
        <v>97</v>
      </c>
      <c r="D6" s="37" t="s">
        <v>98</v>
      </c>
      <c r="E6" s="50">
        <v>8779</v>
      </c>
      <c r="F6" s="51" t="s">
        <v>28</v>
      </c>
      <c r="G6" s="50">
        <v>2969</v>
      </c>
      <c r="H6" s="50">
        <v>0</v>
      </c>
      <c r="I6" s="50">
        <v>2969</v>
      </c>
      <c r="J6" s="50">
        <v>2969</v>
      </c>
      <c r="K6" s="50">
        <v>2969</v>
      </c>
      <c r="L6" s="50">
        <v>2969</v>
      </c>
      <c r="M6" s="50">
        <v>0</v>
      </c>
      <c r="N6" s="57">
        <f t="shared" si="0"/>
        <v>0.6763868322132361</v>
      </c>
      <c r="O6" s="58"/>
      <c r="P6" s="59" t="s">
        <v>25</v>
      </c>
      <c r="Q6" s="64"/>
      <c r="R6" s="64"/>
      <c r="S6" s="67">
        <v>417</v>
      </c>
      <c r="T6" s="67" t="s">
        <v>34</v>
      </c>
    </row>
    <row r="7" spans="1:20" ht="63">
      <c r="A7" s="34">
        <v>4</v>
      </c>
      <c r="B7" s="35" t="s">
        <v>35</v>
      </c>
      <c r="C7" s="36" t="s">
        <v>99</v>
      </c>
      <c r="D7" s="37" t="s">
        <v>100</v>
      </c>
      <c r="E7" s="50">
        <v>52883.09</v>
      </c>
      <c r="F7" s="51" t="s">
        <v>28</v>
      </c>
      <c r="G7" s="50">
        <v>6480</v>
      </c>
      <c r="H7" s="50">
        <v>453.33</v>
      </c>
      <c r="I7" s="50">
        <v>6480</v>
      </c>
      <c r="J7" s="50">
        <v>6026.67</v>
      </c>
      <c r="K7" s="50">
        <v>6480</v>
      </c>
      <c r="L7" s="50">
        <v>6480</v>
      </c>
      <c r="M7" s="50">
        <v>5000</v>
      </c>
      <c r="N7" s="57">
        <f t="shared" si="0"/>
        <v>0.24506888685967482</v>
      </c>
      <c r="O7" s="58"/>
      <c r="P7" s="59" t="s">
        <v>25</v>
      </c>
      <c r="Q7" s="64"/>
      <c r="R7" s="64"/>
      <c r="S7" s="67">
        <v>0</v>
      </c>
      <c r="T7" s="67">
        <v>0</v>
      </c>
    </row>
    <row r="8" spans="1:20" ht="126">
      <c r="A8" s="34">
        <v>5</v>
      </c>
      <c r="B8" s="35" t="s">
        <v>39</v>
      </c>
      <c r="C8" s="36" t="s">
        <v>101</v>
      </c>
      <c r="D8" s="38" t="s">
        <v>101</v>
      </c>
      <c r="E8" s="50">
        <v>80000</v>
      </c>
      <c r="F8" s="51" t="s">
        <v>28</v>
      </c>
      <c r="G8" s="50">
        <v>2100</v>
      </c>
      <c r="H8" s="50">
        <v>0</v>
      </c>
      <c r="I8" s="50">
        <v>2100</v>
      </c>
      <c r="J8" s="50">
        <v>2100</v>
      </c>
      <c r="K8" s="50">
        <v>2100</v>
      </c>
      <c r="L8" s="50">
        <v>2100</v>
      </c>
      <c r="M8" s="50">
        <v>0</v>
      </c>
      <c r="N8" s="57">
        <f t="shared" si="0"/>
        <v>0.0525</v>
      </c>
      <c r="O8" s="60" t="s">
        <v>41</v>
      </c>
      <c r="P8" s="59" t="s">
        <v>25</v>
      </c>
      <c r="Q8" s="64"/>
      <c r="R8" s="64"/>
      <c r="S8" s="68">
        <v>0</v>
      </c>
      <c r="T8" s="67">
        <v>0</v>
      </c>
    </row>
    <row r="9" spans="1:20" ht="63">
      <c r="A9" s="34">
        <v>6</v>
      </c>
      <c r="B9" s="35" t="s">
        <v>42</v>
      </c>
      <c r="C9" s="36" t="s">
        <v>102</v>
      </c>
      <c r="D9" s="37" t="s">
        <v>103</v>
      </c>
      <c r="E9" s="50">
        <v>3000</v>
      </c>
      <c r="F9" s="51" t="s">
        <v>28</v>
      </c>
      <c r="G9" s="50">
        <v>1000</v>
      </c>
      <c r="H9" s="50">
        <v>126</v>
      </c>
      <c r="I9" s="50">
        <v>174</v>
      </c>
      <c r="J9" s="50">
        <v>174</v>
      </c>
      <c r="K9" s="50">
        <v>1000</v>
      </c>
      <c r="L9" s="50">
        <v>300</v>
      </c>
      <c r="M9" s="50">
        <v>305.96</v>
      </c>
      <c r="N9" s="57">
        <f t="shared" si="0"/>
        <v>0.43333333333333335</v>
      </c>
      <c r="O9" s="60" t="s">
        <v>44</v>
      </c>
      <c r="P9" s="59" t="s">
        <v>25</v>
      </c>
      <c r="Q9" s="64"/>
      <c r="R9" s="64"/>
      <c r="S9" s="68">
        <v>0</v>
      </c>
      <c r="T9" s="67">
        <v>0</v>
      </c>
    </row>
    <row r="10" spans="1:20" ht="63">
      <c r="A10" s="34">
        <v>7</v>
      </c>
      <c r="B10" s="35" t="s">
        <v>45</v>
      </c>
      <c r="C10" s="36" t="s">
        <v>102</v>
      </c>
      <c r="D10" s="37" t="s">
        <v>104</v>
      </c>
      <c r="E10" s="50">
        <v>111827</v>
      </c>
      <c r="F10" s="51" t="s">
        <v>28</v>
      </c>
      <c r="G10" s="50">
        <v>2328</v>
      </c>
      <c r="H10" s="50">
        <v>0</v>
      </c>
      <c r="I10" s="50">
        <v>2328</v>
      </c>
      <c r="J10" s="50">
        <v>2328</v>
      </c>
      <c r="K10" s="50">
        <v>2328</v>
      </c>
      <c r="L10" s="50">
        <v>2328</v>
      </c>
      <c r="M10" s="50">
        <v>10000</v>
      </c>
      <c r="N10" s="57">
        <f t="shared" si="0"/>
        <v>0.041635740921244425</v>
      </c>
      <c r="O10" s="60" t="s">
        <v>44</v>
      </c>
      <c r="P10" s="59" t="s">
        <v>25</v>
      </c>
      <c r="Q10" s="64"/>
      <c r="R10" s="64"/>
      <c r="S10" s="68">
        <v>0</v>
      </c>
      <c r="T10" s="67">
        <v>0</v>
      </c>
    </row>
    <row r="11" spans="1:20" ht="204.75">
      <c r="A11" s="34">
        <v>8</v>
      </c>
      <c r="B11" s="35" t="s">
        <v>47</v>
      </c>
      <c r="C11" s="36" t="s">
        <v>97</v>
      </c>
      <c r="D11" s="37" t="s">
        <v>105</v>
      </c>
      <c r="E11" s="50">
        <v>2000</v>
      </c>
      <c r="F11" s="51" t="s">
        <v>28</v>
      </c>
      <c r="G11" s="50">
        <v>1120</v>
      </c>
      <c r="H11" s="50">
        <v>0</v>
      </c>
      <c r="I11" s="50">
        <v>280</v>
      </c>
      <c r="J11" s="50">
        <v>880</v>
      </c>
      <c r="K11" s="50">
        <v>1120</v>
      </c>
      <c r="L11" s="50">
        <v>880</v>
      </c>
      <c r="M11" s="50">
        <v>0</v>
      </c>
      <c r="N11" s="57">
        <f t="shared" si="0"/>
        <v>1</v>
      </c>
      <c r="O11" s="60" t="s">
        <v>44</v>
      </c>
      <c r="P11" s="59" t="s">
        <v>25</v>
      </c>
      <c r="Q11" s="64"/>
      <c r="R11" s="64"/>
      <c r="S11" s="68">
        <v>0</v>
      </c>
      <c r="T11" s="67">
        <v>0</v>
      </c>
    </row>
    <row r="12" spans="1:20" ht="94.5">
      <c r="A12" s="34">
        <v>9</v>
      </c>
      <c r="B12" s="35" t="s">
        <v>49</v>
      </c>
      <c r="C12" s="36" t="s">
        <v>97</v>
      </c>
      <c r="D12" s="37" t="s">
        <v>106</v>
      </c>
      <c r="E12" s="50">
        <v>3571</v>
      </c>
      <c r="F12" s="51" t="s">
        <v>28</v>
      </c>
      <c r="G12" s="50">
        <v>1365</v>
      </c>
      <c r="H12" s="50">
        <v>0</v>
      </c>
      <c r="I12" s="50">
        <v>1365</v>
      </c>
      <c r="J12" s="50">
        <v>1365</v>
      </c>
      <c r="K12" s="50">
        <v>1365</v>
      </c>
      <c r="L12" s="50">
        <v>1365</v>
      </c>
      <c r="M12" s="50">
        <v>0</v>
      </c>
      <c r="N12" s="57">
        <f t="shared" si="0"/>
        <v>0.7644917390086811</v>
      </c>
      <c r="O12" s="60" t="s">
        <v>44</v>
      </c>
      <c r="P12" s="59" t="s">
        <v>25</v>
      </c>
      <c r="Q12" s="64"/>
      <c r="R12" s="64"/>
      <c r="S12" s="68">
        <v>0</v>
      </c>
      <c r="T12" s="67">
        <v>0</v>
      </c>
    </row>
    <row r="13" spans="1:20" s="23" customFormat="1" ht="94.5">
      <c r="A13" s="39">
        <v>10</v>
      </c>
      <c r="B13" s="40" t="s">
        <v>51</v>
      </c>
      <c r="C13" s="40" t="s">
        <v>97</v>
      </c>
      <c r="D13" s="41" t="s">
        <v>107</v>
      </c>
      <c r="E13" s="50">
        <v>4220.02</v>
      </c>
      <c r="F13" s="51" t="s">
        <v>53</v>
      </c>
      <c r="G13" s="50">
        <v>2879</v>
      </c>
      <c r="H13" s="50">
        <v>0</v>
      </c>
      <c r="I13" s="50">
        <v>1341</v>
      </c>
      <c r="J13" s="50">
        <v>1341</v>
      </c>
      <c r="K13" s="50">
        <v>2879</v>
      </c>
      <c r="L13" s="50">
        <v>1341</v>
      </c>
      <c r="M13" s="50">
        <v>0</v>
      </c>
      <c r="N13" s="57">
        <f t="shared" si="0"/>
        <v>0.9999952606859682</v>
      </c>
      <c r="O13" s="60" t="s">
        <v>44</v>
      </c>
      <c r="P13" s="59" t="s">
        <v>25</v>
      </c>
      <c r="Q13" s="64"/>
      <c r="R13" s="64"/>
      <c r="S13" s="68">
        <v>0</v>
      </c>
      <c r="T13" s="67">
        <v>0</v>
      </c>
    </row>
    <row r="14" spans="1:20" ht="126">
      <c r="A14" s="34">
        <v>11</v>
      </c>
      <c r="B14" s="35" t="s">
        <v>54</v>
      </c>
      <c r="C14" s="36" t="s">
        <v>108</v>
      </c>
      <c r="D14" s="37" t="s">
        <v>109</v>
      </c>
      <c r="E14" s="50">
        <v>1830</v>
      </c>
      <c r="F14" s="51" t="s">
        <v>28</v>
      </c>
      <c r="G14" s="50">
        <v>1110</v>
      </c>
      <c r="H14" s="50">
        <v>0</v>
      </c>
      <c r="I14" s="50">
        <v>720</v>
      </c>
      <c r="J14" s="50">
        <v>171</v>
      </c>
      <c r="K14" s="50">
        <v>1110</v>
      </c>
      <c r="L14" s="50">
        <v>171</v>
      </c>
      <c r="M14" s="50">
        <v>0</v>
      </c>
      <c r="N14" s="57">
        <f t="shared" si="0"/>
        <v>0.7</v>
      </c>
      <c r="O14" s="58"/>
      <c r="P14" s="59" t="s">
        <v>25</v>
      </c>
      <c r="Q14" s="64"/>
      <c r="R14" s="64"/>
      <c r="S14" s="69">
        <v>0</v>
      </c>
      <c r="T14" s="67">
        <v>0</v>
      </c>
    </row>
    <row r="15" spans="1:20" ht="141.75">
      <c r="A15" s="34">
        <v>12</v>
      </c>
      <c r="B15" s="35" t="s">
        <v>56</v>
      </c>
      <c r="C15" s="36" t="s">
        <v>108</v>
      </c>
      <c r="D15" s="42" t="s">
        <v>55</v>
      </c>
      <c r="E15" s="50">
        <v>2220</v>
      </c>
      <c r="F15" s="51" t="s">
        <v>28</v>
      </c>
      <c r="G15" s="50">
        <v>1160</v>
      </c>
      <c r="H15" s="50">
        <v>0</v>
      </c>
      <c r="I15" s="50">
        <v>1060</v>
      </c>
      <c r="J15" s="50">
        <v>394</v>
      </c>
      <c r="K15" s="50">
        <v>1160</v>
      </c>
      <c r="L15" s="50">
        <v>394</v>
      </c>
      <c r="M15" s="50">
        <v>0</v>
      </c>
      <c r="N15" s="57">
        <f t="shared" si="0"/>
        <v>0.7</v>
      </c>
      <c r="O15" s="58"/>
      <c r="P15" s="59" t="s">
        <v>25</v>
      </c>
      <c r="Q15" s="64"/>
      <c r="R15" s="64"/>
      <c r="S15" s="70"/>
      <c r="T15" s="67"/>
    </row>
    <row r="16" spans="1:20" ht="126">
      <c r="A16" s="34">
        <v>13</v>
      </c>
      <c r="B16" s="35" t="s">
        <v>57</v>
      </c>
      <c r="C16" s="36" t="s">
        <v>108</v>
      </c>
      <c r="D16" s="37" t="s">
        <v>109</v>
      </c>
      <c r="E16" s="50">
        <v>1220</v>
      </c>
      <c r="F16" s="51" t="s">
        <v>28</v>
      </c>
      <c r="G16" s="50">
        <v>872</v>
      </c>
      <c r="H16" s="50">
        <v>0</v>
      </c>
      <c r="I16" s="50">
        <v>348</v>
      </c>
      <c r="J16" s="50">
        <v>0</v>
      </c>
      <c r="K16" s="50">
        <v>872</v>
      </c>
      <c r="L16" s="50">
        <v>0</v>
      </c>
      <c r="M16" s="50">
        <v>0</v>
      </c>
      <c r="N16" s="57">
        <f t="shared" si="0"/>
        <v>0.7147540983606557</v>
      </c>
      <c r="O16" s="58"/>
      <c r="P16" s="59" t="s">
        <v>25</v>
      </c>
      <c r="Q16" s="64"/>
      <c r="R16" s="64"/>
      <c r="S16" s="71"/>
      <c r="T16" s="67"/>
    </row>
    <row r="17" spans="1:20" ht="78.75">
      <c r="A17" s="34">
        <v>14</v>
      </c>
      <c r="B17" s="35" t="s">
        <v>58</v>
      </c>
      <c r="C17" s="36" t="s">
        <v>110</v>
      </c>
      <c r="D17" s="37" t="s">
        <v>111</v>
      </c>
      <c r="E17" s="50">
        <v>8096.16</v>
      </c>
      <c r="F17" s="51" t="s">
        <v>28</v>
      </c>
      <c r="G17" s="50">
        <v>1280</v>
      </c>
      <c r="H17" s="50">
        <v>0</v>
      </c>
      <c r="I17" s="50">
        <v>1280</v>
      </c>
      <c r="J17" s="50">
        <v>1280</v>
      </c>
      <c r="K17" s="50">
        <v>1280</v>
      </c>
      <c r="L17" s="50">
        <v>1280</v>
      </c>
      <c r="M17" s="50">
        <v>3107</v>
      </c>
      <c r="N17" s="57">
        <f t="shared" si="0"/>
        <v>0.3161992845991186</v>
      </c>
      <c r="O17" s="58"/>
      <c r="P17" s="59" t="s">
        <v>25</v>
      </c>
      <c r="Q17" s="64"/>
      <c r="R17" s="64"/>
      <c r="S17" s="68">
        <v>124</v>
      </c>
      <c r="T17" s="67" t="s">
        <v>60</v>
      </c>
    </row>
    <row r="18" spans="1:20" ht="78.75">
      <c r="A18" s="34">
        <v>15</v>
      </c>
      <c r="B18" s="35" t="s">
        <v>61</v>
      </c>
      <c r="C18" s="36" t="s">
        <v>112</v>
      </c>
      <c r="D18" s="37" t="s">
        <v>113</v>
      </c>
      <c r="E18" s="50">
        <v>10503.65</v>
      </c>
      <c r="F18" s="51" t="s">
        <v>28</v>
      </c>
      <c r="G18" s="50">
        <v>1700</v>
      </c>
      <c r="H18" s="50">
        <v>0</v>
      </c>
      <c r="I18" s="50">
        <v>1700</v>
      </c>
      <c r="J18" s="50">
        <v>1700</v>
      </c>
      <c r="K18" s="50">
        <v>1700</v>
      </c>
      <c r="L18" s="50">
        <v>1700</v>
      </c>
      <c r="M18" s="50">
        <v>6000</v>
      </c>
      <c r="N18" s="57">
        <f t="shared" si="0"/>
        <v>0.3236970005664698</v>
      </c>
      <c r="O18" s="58"/>
      <c r="P18" s="59" t="s">
        <v>25</v>
      </c>
      <c r="Q18" s="64"/>
      <c r="R18" s="64"/>
      <c r="S18" s="68">
        <v>0</v>
      </c>
      <c r="T18" s="67">
        <v>0</v>
      </c>
    </row>
    <row r="19" spans="1:20" ht="126">
      <c r="A19" s="34">
        <v>16</v>
      </c>
      <c r="B19" s="35" t="s">
        <v>65</v>
      </c>
      <c r="C19" s="36" t="s">
        <v>97</v>
      </c>
      <c r="D19" s="37" t="s">
        <v>107</v>
      </c>
      <c r="E19" s="50">
        <v>2701.04</v>
      </c>
      <c r="F19" s="51" t="s">
        <v>28</v>
      </c>
      <c r="G19" s="50">
        <v>1701</v>
      </c>
      <c r="H19" s="50">
        <v>0</v>
      </c>
      <c r="I19" s="50">
        <v>1000</v>
      </c>
      <c r="J19" s="50">
        <v>1000</v>
      </c>
      <c r="K19" s="50">
        <v>1701</v>
      </c>
      <c r="L19" s="50">
        <v>1000</v>
      </c>
      <c r="M19" s="50">
        <v>0</v>
      </c>
      <c r="N19" s="57">
        <f aca="true" t="shared" si="1" ref="N19:N28">SUM(K19:L19)/E19</f>
        <v>0.9999851908894352</v>
      </c>
      <c r="O19" s="60" t="s">
        <v>44</v>
      </c>
      <c r="P19" s="59" t="s">
        <v>25</v>
      </c>
      <c r="Q19" s="64"/>
      <c r="R19" s="64"/>
      <c r="S19" s="68">
        <v>0</v>
      </c>
      <c r="T19" s="67">
        <v>0</v>
      </c>
    </row>
    <row r="20" spans="1:20" ht="126">
      <c r="A20" s="34">
        <v>17</v>
      </c>
      <c r="B20" s="35" t="s">
        <v>66</v>
      </c>
      <c r="C20" s="36" t="s">
        <v>102</v>
      </c>
      <c r="D20" s="37" t="s">
        <v>114</v>
      </c>
      <c r="E20" s="50">
        <v>9000</v>
      </c>
      <c r="F20" s="51" t="s">
        <v>28</v>
      </c>
      <c r="G20" s="50">
        <v>1166</v>
      </c>
      <c r="H20" s="50">
        <v>490</v>
      </c>
      <c r="I20" s="50">
        <v>1000</v>
      </c>
      <c r="J20" s="50">
        <v>676</v>
      </c>
      <c r="K20" s="50">
        <v>1166</v>
      </c>
      <c r="L20" s="50">
        <v>1166</v>
      </c>
      <c r="M20" s="50">
        <v>5000</v>
      </c>
      <c r="N20" s="57">
        <f t="shared" si="1"/>
        <v>0.2591111111111111</v>
      </c>
      <c r="O20" s="58"/>
      <c r="P20" s="59" t="s">
        <v>25</v>
      </c>
      <c r="Q20" s="64"/>
      <c r="R20" s="64"/>
      <c r="S20" s="69">
        <v>1193</v>
      </c>
      <c r="T20" s="67" t="s">
        <v>68</v>
      </c>
    </row>
    <row r="21" spans="1:20" ht="63">
      <c r="A21" s="34">
        <v>18</v>
      </c>
      <c r="B21" s="35" t="s">
        <v>69</v>
      </c>
      <c r="C21" s="36" t="s">
        <v>102</v>
      </c>
      <c r="D21" s="37" t="s">
        <v>114</v>
      </c>
      <c r="E21" s="50">
        <v>22000</v>
      </c>
      <c r="F21" s="51" t="s">
        <v>28</v>
      </c>
      <c r="G21" s="50">
        <v>2554</v>
      </c>
      <c r="H21" s="50">
        <v>205.29</v>
      </c>
      <c r="I21" s="50">
        <v>2554</v>
      </c>
      <c r="J21" s="50">
        <v>2348.71</v>
      </c>
      <c r="K21" s="50">
        <v>2554</v>
      </c>
      <c r="L21" s="50">
        <v>2554</v>
      </c>
      <c r="M21" s="50">
        <v>12600</v>
      </c>
      <c r="N21" s="57">
        <f t="shared" si="1"/>
        <v>0.23218181818181818</v>
      </c>
      <c r="O21" s="58"/>
      <c r="P21" s="59" t="s">
        <v>25</v>
      </c>
      <c r="Q21" s="64"/>
      <c r="R21" s="64"/>
      <c r="S21" s="72"/>
      <c r="T21" s="73"/>
    </row>
    <row r="22" spans="1:20" ht="63">
      <c r="A22" s="34">
        <v>19</v>
      </c>
      <c r="B22" s="35" t="s">
        <v>70</v>
      </c>
      <c r="C22" s="36" t="s">
        <v>102</v>
      </c>
      <c r="D22" s="37" t="s">
        <v>114</v>
      </c>
      <c r="E22" s="50">
        <v>22000</v>
      </c>
      <c r="F22" s="51" t="s">
        <v>28</v>
      </c>
      <c r="G22" s="50">
        <v>1509</v>
      </c>
      <c r="H22" s="50">
        <v>0</v>
      </c>
      <c r="I22" s="50">
        <v>1509</v>
      </c>
      <c r="J22" s="50">
        <v>1509</v>
      </c>
      <c r="K22" s="50">
        <v>1509</v>
      </c>
      <c r="L22" s="50">
        <v>1509</v>
      </c>
      <c r="M22" s="50">
        <v>9500</v>
      </c>
      <c r="N22" s="57">
        <f t="shared" si="1"/>
        <v>0.13718181818181818</v>
      </c>
      <c r="O22" s="58"/>
      <c r="P22" s="59" t="s">
        <v>25</v>
      </c>
      <c r="Q22" s="64"/>
      <c r="R22" s="64"/>
      <c r="S22" s="74"/>
      <c r="T22" s="73"/>
    </row>
    <row r="23" spans="1:20" ht="126">
      <c r="A23" s="34">
        <v>20</v>
      </c>
      <c r="B23" s="35" t="s">
        <v>71</v>
      </c>
      <c r="C23" s="36" t="s">
        <v>97</v>
      </c>
      <c r="D23" s="37" t="s">
        <v>114</v>
      </c>
      <c r="E23" s="50">
        <v>3098.38</v>
      </c>
      <c r="F23" s="51" t="s">
        <v>28</v>
      </c>
      <c r="G23" s="50">
        <v>1943</v>
      </c>
      <c r="H23" s="50">
        <v>0</v>
      </c>
      <c r="I23" s="50">
        <v>1155.38</v>
      </c>
      <c r="J23" s="50">
        <v>1155.38</v>
      </c>
      <c r="K23" s="50">
        <v>1943</v>
      </c>
      <c r="L23" s="50">
        <v>1155.38</v>
      </c>
      <c r="M23" s="50">
        <v>0</v>
      </c>
      <c r="N23" s="57">
        <f t="shared" si="1"/>
        <v>1</v>
      </c>
      <c r="O23" s="60" t="s">
        <v>44</v>
      </c>
      <c r="P23" s="59" t="s">
        <v>25</v>
      </c>
      <c r="Q23" s="64"/>
      <c r="R23" s="64"/>
      <c r="S23" s="68">
        <v>300</v>
      </c>
      <c r="T23" s="67" t="s">
        <v>73</v>
      </c>
    </row>
    <row r="24" spans="1:20" ht="126">
      <c r="A24" s="34">
        <v>21</v>
      </c>
      <c r="B24" s="35" t="s">
        <v>74</v>
      </c>
      <c r="C24" s="24" t="s">
        <v>97</v>
      </c>
      <c r="D24" s="37" t="s">
        <v>98</v>
      </c>
      <c r="E24" s="50">
        <v>2252.14</v>
      </c>
      <c r="F24" s="51" t="s">
        <v>53</v>
      </c>
      <c r="G24" s="50">
        <v>506</v>
      </c>
      <c r="H24" s="50">
        <v>0</v>
      </c>
      <c r="I24" s="50">
        <v>506</v>
      </c>
      <c r="J24" s="50">
        <v>506</v>
      </c>
      <c r="K24" s="50">
        <v>506</v>
      </c>
      <c r="L24" s="50">
        <v>506</v>
      </c>
      <c r="M24" s="50">
        <v>0</v>
      </c>
      <c r="N24" s="57">
        <f t="shared" si="1"/>
        <v>0.4493503956237179</v>
      </c>
      <c r="O24" s="58"/>
      <c r="P24" s="59" t="s">
        <v>25</v>
      </c>
      <c r="Q24" s="64"/>
      <c r="R24" s="64"/>
      <c r="S24" s="68">
        <v>417</v>
      </c>
      <c r="T24" s="67" t="s">
        <v>34</v>
      </c>
    </row>
    <row r="25" spans="1:20" ht="126">
      <c r="A25" s="34">
        <v>22</v>
      </c>
      <c r="B25" s="36" t="s">
        <v>75</v>
      </c>
      <c r="C25" s="24" t="s">
        <v>97</v>
      </c>
      <c r="D25" s="37" t="s">
        <v>106</v>
      </c>
      <c r="E25" s="50">
        <v>2115.01</v>
      </c>
      <c r="F25" s="51" t="s">
        <v>53</v>
      </c>
      <c r="G25" s="50">
        <v>493</v>
      </c>
      <c r="H25" s="50">
        <v>0</v>
      </c>
      <c r="I25" s="50">
        <v>493</v>
      </c>
      <c r="J25" s="50">
        <v>493</v>
      </c>
      <c r="K25" s="50">
        <v>493</v>
      </c>
      <c r="L25" s="50">
        <v>493</v>
      </c>
      <c r="M25" s="50">
        <v>0</v>
      </c>
      <c r="N25" s="57">
        <f t="shared" si="1"/>
        <v>0.4661916492120604</v>
      </c>
      <c r="O25" s="58"/>
      <c r="P25" s="59" t="s">
        <v>25</v>
      </c>
      <c r="Q25" s="64"/>
      <c r="R25" s="64"/>
      <c r="S25" s="68">
        <v>0</v>
      </c>
      <c r="T25" s="67">
        <v>0</v>
      </c>
    </row>
    <row r="26" spans="1:20" ht="78.75">
      <c r="A26" s="34">
        <v>23</v>
      </c>
      <c r="B26" s="35" t="s">
        <v>76</v>
      </c>
      <c r="C26" s="24" t="s">
        <v>97</v>
      </c>
      <c r="D26" s="37" t="s">
        <v>115</v>
      </c>
      <c r="E26" s="50">
        <v>2330</v>
      </c>
      <c r="F26" s="51" t="s">
        <v>53</v>
      </c>
      <c r="G26" s="50">
        <v>524</v>
      </c>
      <c r="H26" s="50">
        <v>0</v>
      </c>
      <c r="I26" s="50">
        <v>524</v>
      </c>
      <c r="J26" s="50">
        <v>524</v>
      </c>
      <c r="K26" s="50">
        <v>524</v>
      </c>
      <c r="L26" s="50">
        <v>524</v>
      </c>
      <c r="M26" s="50">
        <v>0</v>
      </c>
      <c r="N26" s="57">
        <f t="shared" si="1"/>
        <v>0.4497854077253219</v>
      </c>
      <c r="O26" s="58"/>
      <c r="P26" s="59" t="s">
        <v>25</v>
      </c>
      <c r="Q26" s="64"/>
      <c r="R26" s="64"/>
      <c r="S26" s="69">
        <v>300</v>
      </c>
      <c r="T26" s="67" t="s">
        <v>73</v>
      </c>
    </row>
    <row r="27" spans="1:20" ht="78.75">
      <c r="A27" s="34">
        <v>24</v>
      </c>
      <c r="B27" s="35" t="s">
        <v>78</v>
      </c>
      <c r="C27" s="24" t="s">
        <v>97</v>
      </c>
      <c r="D27" s="37" t="s">
        <v>116</v>
      </c>
      <c r="E27" s="50">
        <v>1781.99</v>
      </c>
      <c r="F27" s="51" t="s">
        <v>53</v>
      </c>
      <c r="G27" s="50">
        <v>400</v>
      </c>
      <c r="H27" s="50">
        <v>0</v>
      </c>
      <c r="I27" s="50">
        <v>400</v>
      </c>
      <c r="J27" s="50">
        <v>400</v>
      </c>
      <c r="K27" s="50">
        <v>400</v>
      </c>
      <c r="L27" s="50">
        <v>400</v>
      </c>
      <c r="M27" s="50">
        <v>0</v>
      </c>
      <c r="N27" s="57">
        <f t="shared" si="1"/>
        <v>0.44893630155051373</v>
      </c>
      <c r="O27" s="58"/>
      <c r="P27" s="59" t="s">
        <v>25</v>
      </c>
      <c r="Q27" s="64"/>
      <c r="R27" s="64"/>
      <c r="S27" s="70"/>
      <c r="T27" s="67"/>
    </row>
    <row r="28" spans="1:20" ht="110.25">
      <c r="A28" s="34">
        <v>25</v>
      </c>
      <c r="B28" s="36" t="s">
        <v>81</v>
      </c>
      <c r="C28" s="24" t="s">
        <v>97</v>
      </c>
      <c r="D28" s="43" t="s">
        <v>117</v>
      </c>
      <c r="E28" s="50">
        <v>4386.89</v>
      </c>
      <c r="F28" s="51" t="s">
        <v>53</v>
      </c>
      <c r="G28" s="50">
        <v>1079</v>
      </c>
      <c r="H28" s="50">
        <v>0</v>
      </c>
      <c r="I28" s="50">
        <v>1079</v>
      </c>
      <c r="J28" s="50">
        <v>1079</v>
      </c>
      <c r="K28" s="50">
        <v>1079</v>
      </c>
      <c r="L28" s="50">
        <v>1079</v>
      </c>
      <c r="M28" s="50">
        <v>0</v>
      </c>
      <c r="N28" s="57">
        <f t="shared" si="1"/>
        <v>0.49192024418209707</v>
      </c>
      <c r="O28" s="58"/>
      <c r="P28" s="59" t="s">
        <v>25</v>
      </c>
      <c r="Q28" s="64"/>
      <c r="R28" s="64"/>
      <c r="S28" s="71"/>
      <c r="T28" s="67"/>
    </row>
  </sheetData>
  <sheetProtection/>
  <autoFilter ref="A3:T3"/>
  <mergeCells count="27">
    <mergeCell ref="A1:T1"/>
    <mergeCell ref="K2:M2"/>
    <mergeCell ref="A2:A3"/>
    <mergeCell ref="B2:B3"/>
    <mergeCell ref="C2:C3"/>
    <mergeCell ref="D2:D3"/>
    <mergeCell ref="E2:E3"/>
    <mergeCell ref="F2:F3"/>
    <mergeCell ref="G2:G3"/>
    <mergeCell ref="H2:H3"/>
    <mergeCell ref="I2:I3"/>
    <mergeCell ref="J2:J3"/>
    <mergeCell ref="N2:N3"/>
    <mergeCell ref="O2:O3"/>
    <mergeCell ref="P2:P3"/>
    <mergeCell ref="Q2:Q3"/>
    <mergeCell ref="R2:R3"/>
    <mergeCell ref="S2:S3"/>
    <mergeCell ref="S4:S5"/>
    <mergeCell ref="S14:S16"/>
    <mergeCell ref="S20:S22"/>
    <mergeCell ref="S26:S28"/>
    <mergeCell ref="T2:T3"/>
    <mergeCell ref="T4:T5"/>
    <mergeCell ref="T14:T16"/>
    <mergeCell ref="T20:T22"/>
    <mergeCell ref="T26:T28"/>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tabSelected="1" workbookViewId="0" topLeftCell="A1">
      <selection activeCell="A4" sqref="A4:IV29"/>
    </sheetView>
  </sheetViews>
  <sheetFormatPr defaultColWidth="9.00390625" defaultRowHeight="14.25"/>
  <cols>
    <col min="1" max="1" width="7.625" style="3" customWidth="1"/>
    <col min="2" max="2" width="38.625" style="3" customWidth="1"/>
    <col min="3" max="5" width="9.00390625" style="3" customWidth="1"/>
    <col min="6" max="6" width="13.00390625" style="3" customWidth="1"/>
    <col min="7" max="7" width="12.75390625" style="3" customWidth="1"/>
    <col min="8" max="8" width="11.25390625" style="3" customWidth="1"/>
    <col min="9" max="9" width="12.125" style="3" customWidth="1"/>
    <col min="10" max="10" width="7.875" style="3" customWidth="1"/>
    <col min="11" max="11" width="12.625" style="3" customWidth="1"/>
    <col min="12" max="16384" width="9.00390625" style="3" customWidth="1"/>
  </cols>
  <sheetData>
    <row r="1" spans="1:11" ht="76.5" customHeight="1">
      <c r="A1" s="4" t="s">
        <v>118</v>
      </c>
      <c r="B1" s="4"/>
      <c r="C1" s="4"/>
      <c r="D1" s="4"/>
      <c r="E1" s="4"/>
      <c r="F1" s="4"/>
      <c r="G1" s="4"/>
      <c r="H1" s="4"/>
      <c r="I1" s="4"/>
      <c r="J1" s="4"/>
      <c r="K1" s="16"/>
    </row>
    <row r="2" spans="1:11" ht="18.75" customHeight="1">
      <c r="A2" s="5" t="s">
        <v>119</v>
      </c>
      <c r="B2" s="5" t="s">
        <v>120</v>
      </c>
      <c r="C2" s="5" t="s">
        <v>84</v>
      </c>
      <c r="D2" s="5" t="s">
        <v>121</v>
      </c>
      <c r="E2" s="5" t="s">
        <v>122</v>
      </c>
      <c r="F2" s="5" t="s">
        <v>85</v>
      </c>
      <c r="G2" s="6" t="s">
        <v>123</v>
      </c>
      <c r="H2" s="5" t="s">
        <v>124</v>
      </c>
      <c r="I2" s="17" t="s">
        <v>125</v>
      </c>
      <c r="J2" s="17" t="s">
        <v>126</v>
      </c>
      <c r="K2" s="17" t="s">
        <v>127</v>
      </c>
    </row>
    <row r="3" spans="1:11" ht="39" customHeight="1">
      <c r="A3" s="6"/>
      <c r="B3" s="6"/>
      <c r="C3" s="6"/>
      <c r="D3" s="6"/>
      <c r="E3" s="6"/>
      <c r="F3" s="6"/>
      <c r="G3" s="6"/>
      <c r="H3" s="6"/>
      <c r="I3" s="17"/>
      <c r="J3" s="17"/>
      <c r="K3" s="17"/>
    </row>
    <row r="4" spans="1:12" ht="43.5" customHeight="1">
      <c r="A4" s="7">
        <v>1</v>
      </c>
      <c r="B4" s="8" t="s">
        <v>128</v>
      </c>
      <c r="C4" s="9" t="s">
        <v>94</v>
      </c>
      <c r="D4" s="10" t="s">
        <v>95</v>
      </c>
      <c r="E4" s="10" t="s">
        <v>129</v>
      </c>
      <c r="F4" s="13">
        <v>51865.94</v>
      </c>
      <c r="G4" s="13">
        <v>4173</v>
      </c>
      <c r="H4" s="13">
        <v>3813</v>
      </c>
      <c r="I4" s="18">
        <v>2322</v>
      </c>
      <c r="J4" s="10">
        <v>4411</v>
      </c>
      <c r="K4" s="10">
        <v>3266.06</v>
      </c>
      <c r="L4" s="19"/>
    </row>
    <row r="5" spans="1:12" ht="43.5" customHeight="1">
      <c r="A5" s="7">
        <v>2</v>
      </c>
      <c r="B5" s="8" t="s">
        <v>130</v>
      </c>
      <c r="C5" s="9"/>
      <c r="D5" s="10" t="s">
        <v>96</v>
      </c>
      <c r="E5" s="10" t="s">
        <v>129</v>
      </c>
      <c r="F5" s="13">
        <v>28920.05</v>
      </c>
      <c r="G5" s="13">
        <v>3180</v>
      </c>
      <c r="H5" s="13">
        <v>2920</v>
      </c>
      <c r="I5" s="11"/>
      <c r="J5" s="10"/>
      <c r="K5" s="10"/>
      <c r="L5" s="19"/>
    </row>
    <row r="6" spans="1:11" ht="43.5" customHeight="1">
      <c r="A6" s="7">
        <v>3</v>
      </c>
      <c r="B6" s="8" t="s">
        <v>131</v>
      </c>
      <c r="C6" s="8" t="s">
        <v>110</v>
      </c>
      <c r="D6" s="10" t="s">
        <v>111</v>
      </c>
      <c r="E6" s="10" t="s">
        <v>129</v>
      </c>
      <c r="F6" s="13">
        <v>8096.16</v>
      </c>
      <c r="G6" s="13">
        <v>1280</v>
      </c>
      <c r="H6" s="13">
        <v>1280</v>
      </c>
      <c r="I6" s="18">
        <v>1020</v>
      </c>
      <c r="J6" s="10">
        <v>260</v>
      </c>
      <c r="K6" s="10">
        <v>192.51</v>
      </c>
    </row>
    <row r="7" spans="1:11" ht="43.5" customHeight="1">
      <c r="A7" s="7">
        <v>4</v>
      </c>
      <c r="B7" s="8" t="s">
        <v>132</v>
      </c>
      <c r="C7" s="9" t="s">
        <v>108</v>
      </c>
      <c r="D7" s="10" t="s">
        <v>109</v>
      </c>
      <c r="E7" s="10" t="s">
        <v>129</v>
      </c>
      <c r="F7" s="13">
        <v>1830</v>
      </c>
      <c r="G7" s="13">
        <v>1110</v>
      </c>
      <c r="H7" s="13">
        <v>171</v>
      </c>
      <c r="I7" s="18">
        <v>294</v>
      </c>
      <c r="J7" s="10">
        <v>271</v>
      </c>
      <c r="K7" s="10">
        <v>200.66</v>
      </c>
    </row>
    <row r="8" spans="1:11" ht="43.5" customHeight="1">
      <c r="A8" s="7">
        <v>5</v>
      </c>
      <c r="B8" s="8" t="s">
        <v>133</v>
      </c>
      <c r="C8" s="9"/>
      <c r="D8" s="10" t="s">
        <v>109</v>
      </c>
      <c r="E8" s="10" t="s">
        <v>129</v>
      </c>
      <c r="F8" s="13">
        <v>2220</v>
      </c>
      <c r="G8" s="13">
        <v>1160</v>
      </c>
      <c r="H8" s="13">
        <v>394</v>
      </c>
      <c r="I8" s="18"/>
      <c r="J8" s="10"/>
      <c r="K8" s="10"/>
    </row>
    <row r="9" spans="1:11" ht="43.5" customHeight="1">
      <c r="A9" s="7">
        <v>6</v>
      </c>
      <c r="B9" s="8" t="s">
        <v>134</v>
      </c>
      <c r="C9" s="9"/>
      <c r="D9" s="10" t="s">
        <v>109</v>
      </c>
      <c r="E9" s="10" t="s">
        <v>129</v>
      </c>
      <c r="F9" s="13">
        <v>1220</v>
      </c>
      <c r="G9" s="13">
        <v>872</v>
      </c>
      <c r="H9" s="13">
        <v>0</v>
      </c>
      <c r="I9" s="18"/>
      <c r="J9" s="10"/>
      <c r="K9" s="10"/>
    </row>
    <row r="10" spans="1:11" ht="43.5" customHeight="1">
      <c r="A10" s="7">
        <v>7</v>
      </c>
      <c r="B10" s="8" t="s">
        <v>135</v>
      </c>
      <c r="C10" s="9" t="s">
        <v>97</v>
      </c>
      <c r="D10" s="10" t="s">
        <v>98</v>
      </c>
      <c r="E10" s="10" t="s">
        <v>129</v>
      </c>
      <c r="F10" s="13">
        <v>8779</v>
      </c>
      <c r="G10" s="13">
        <v>2969</v>
      </c>
      <c r="H10" s="13">
        <v>2969</v>
      </c>
      <c r="I10" s="20"/>
      <c r="J10" s="21"/>
      <c r="K10" s="21"/>
    </row>
    <row r="11" spans="1:11" ht="43.5" customHeight="1">
      <c r="A11" s="7">
        <v>8</v>
      </c>
      <c r="B11" s="8" t="s">
        <v>136</v>
      </c>
      <c r="C11" s="9"/>
      <c r="D11" s="10" t="s">
        <v>105</v>
      </c>
      <c r="E11" s="10" t="s">
        <v>129</v>
      </c>
      <c r="F11" s="13">
        <v>2000</v>
      </c>
      <c r="G11" s="13">
        <v>1120</v>
      </c>
      <c r="H11" s="13">
        <v>880</v>
      </c>
      <c r="I11" s="20"/>
      <c r="J11" s="21"/>
      <c r="K11" s="21"/>
    </row>
    <row r="12" spans="1:11" ht="43.5" customHeight="1">
      <c r="A12" s="7">
        <v>9</v>
      </c>
      <c r="B12" s="8" t="s">
        <v>137</v>
      </c>
      <c r="C12" s="9"/>
      <c r="D12" s="10" t="s">
        <v>106</v>
      </c>
      <c r="E12" s="10" t="s">
        <v>129</v>
      </c>
      <c r="F12" s="13">
        <v>3571</v>
      </c>
      <c r="G12" s="13">
        <v>1365</v>
      </c>
      <c r="H12" s="13">
        <v>1365</v>
      </c>
      <c r="I12" s="20"/>
      <c r="J12" s="21"/>
      <c r="K12" s="21"/>
    </row>
    <row r="13" spans="1:11" ht="43.5" customHeight="1">
      <c r="A13" s="7">
        <v>10</v>
      </c>
      <c r="B13" s="8" t="s">
        <v>138</v>
      </c>
      <c r="C13" s="9"/>
      <c r="D13" s="10" t="s">
        <v>107</v>
      </c>
      <c r="E13" s="10" t="s">
        <v>129</v>
      </c>
      <c r="F13" s="13">
        <v>2701.04</v>
      </c>
      <c r="G13" s="13">
        <v>1701</v>
      </c>
      <c r="H13" s="13">
        <v>1000</v>
      </c>
      <c r="I13" s="20"/>
      <c r="J13" s="21"/>
      <c r="K13" s="21"/>
    </row>
    <row r="14" spans="1:11" ht="43.5" customHeight="1">
      <c r="A14" s="7">
        <v>11</v>
      </c>
      <c r="B14" s="8" t="s">
        <v>139</v>
      </c>
      <c r="C14" s="9" t="s">
        <v>97</v>
      </c>
      <c r="D14" s="10" t="s">
        <v>114</v>
      </c>
      <c r="E14" s="10" t="s">
        <v>129</v>
      </c>
      <c r="F14" s="13">
        <v>3098.38</v>
      </c>
      <c r="G14" s="13">
        <v>1943</v>
      </c>
      <c r="H14" s="13">
        <v>1155.38</v>
      </c>
      <c r="I14" s="20">
        <v>717</v>
      </c>
      <c r="J14" s="21">
        <v>10995.38</v>
      </c>
      <c r="K14" s="21">
        <v>8141.36</v>
      </c>
    </row>
    <row r="15" spans="1:11" ht="43.5" customHeight="1">
      <c r="A15" s="7">
        <v>12</v>
      </c>
      <c r="B15" s="8" t="s">
        <v>51</v>
      </c>
      <c r="C15" s="9"/>
      <c r="D15" s="10" t="s">
        <v>107</v>
      </c>
      <c r="E15" s="14" t="s">
        <v>140</v>
      </c>
      <c r="F15" s="15">
        <v>4220.02</v>
      </c>
      <c r="G15" s="13">
        <v>2879</v>
      </c>
      <c r="H15" s="13">
        <v>1341</v>
      </c>
      <c r="I15" s="20"/>
      <c r="J15" s="21"/>
      <c r="K15" s="21"/>
    </row>
    <row r="16" spans="1:11" ht="43.5" customHeight="1">
      <c r="A16" s="7">
        <v>13</v>
      </c>
      <c r="B16" s="8" t="s">
        <v>141</v>
      </c>
      <c r="C16" s="9"/>
      <c r="D16" s="10" t="s">
        <v>98</v>
      </c>
      <c r="E16" s="14" t="s">
        <v>142</v>
      </c>
      <c r="F16" s="15">
        <v>2252.14</v>
      </c>
      <c r="G16" s="15">
        <v>506</v>
      </c>
      <c r="H16" s="13">
        <v>506</v>
      </c>
      <c r="I16" s="20"/>
      <c r="J16" s="21"/>
      <c r="K16" s="21"/>
    </row>
    <row r="17" spans="1:11" ht="43.5" customHeight="1">
      <c r="A17" s="7">
        <v>14</v>
      </c>
      <c r="B17" s="8" t="s">
        <v>75</v>
      </c>
      <c r="C17" s="9"/>
      <c r="D17" s="10" t="s">
        <v>106</v>
      </c>
      <c r="E17" s="14" t="s">
        <v>142</v>
      </c>
      <c r="F17" s="15">
        <v>2115.01</v>
      </c>
      <c r="G17" s="15">
        <v>493</v>
      </c>
      <c r="H17" s="13">
        <v>493</v>
      </c>
      <c r="I17" s="20"/>
      <c r="J17" s="21"/>
      <c r="K17" s="21"/>
    </row>
    <row r="18" spans="1:11" ht="43.5" customHeight="1">
      <c r="A18" s="7">
        <v>15</v>
      </c>
      <c r="B18" s="8" t="s">
        <v>143</v>
      </c>
      <c r="C18" s="9"/>
      <c r="D18" s="10" t="s">
        <v>115</v>
      </c>
      <c r="E18" s="14" t="s">
        <v>142</v>
      </c>
      <c r="F18" s="15">
        <v>2330</v>
      </c>
      <c r="G18" s="15">
        <v>524</v>
      </c>
      <c r="H18" s="13">
        <v>524</v>
      </c>
      <c r="I18" s="20"/>
      <c r="J18" s="21"/>
      <c r="K18" s="21"/>
    </row>
    <row r="19" spans="1:11" ht="43.5" customHeight="1">
      <c r="A19" s="7">
        <v>16</v>
      </c>
      <c r="B19" s="8" t="s">
        <v>144</v>
      </c>
      <c r="C19" s="9"/>
      <c r="D19" s="10" t="s">
        <v>116</v>
      </c>
      <c r="E19" s="14" t="s">
        <v>142</v>
      </c>
      <c r="F19" s="15">
        <v>1781.99</v>
      </c>
      <c r="G19" s="15">
        <v>400</v>
      </c>
      <c r="H19" s="13">
        <v>400</v>
      </c>
      <c r="I19" s="20"/>
      <c r="J19" s="21"/>
      <c r="K19" s="21"/>
    </row>
    <row r="20" spans="1:11" ht="43.5" customHeight="1">
      <c r="A20" s="7">
        <v>17</v>
      </c>
      <c r="B20" s="8" t="s">
        <v>81</v>
      </c>
      <c r="C20" s="9"/>
      <c r="D20" s="11" t="s">
        <v>145</v>
      </c>
      <c r="E20" s="14" t="s">
        <v>142</v>
      </c>
      <c r="F20" s="15">
        <v>4386.89</v>
      </c>
      <c r="G20" s="15">
        <v>1079</v>
      </c>
      <c r="H20" s="13">
        <v>1079</v>
      </c>
      <c r="I20" s="20"/>
      <c r="J20" s="21"/>
      <c r="K20" s="21"/>
    </row>
    <row r="21" spans="1:11" ht="43.5" customHeight="1">
      <c r="A21" s="7">
        <v>18</v>
      </c>
      <c r="B21" s="8" t="s">
        <v>146</v>
      </c>
      <c r="C21" s="9" t="s">
        <v>102</v>
      </c>
      <c r="D21" s="10" t="s">
        <v>103</v>
      </c>
      <c r="E21" s="10" t="s">
        <v>129</v>
      </c>
      <c r="F21" s="13">
        <v>3000</v>
      </c>
      <c r="G21" s="13">
        <v>1000</v>
      </c>
      <c r="H21" s="13">
        <v>174</v>
      </c>
      <c r="I21" s="20">
        <v>1193</v>
      </c>
      <c r="J21" s="21">
        <v>5842.71</v>
      </c>
      <c r="K21" s="21">
        <v>4326.15</v>
      </c>
    </row>
    <row r="22" spans="1:11" ht="43.5" customHeight="1">
      <c r="A22" s="7">
        <v>19</v>
      </c>
      <c r="B22" s="8" t="s">
        <v>147</v>
      </c>
      <c r="C22" s="9"/>
      <c r="D22" s="10" t="s">
        <v>104</v>
      </c>
      <c r="E22" s="10" t="s">
        <v>129</v>
      </c>
      <c r="F22" s="13">
        <v>111827</v>
      </c>
      <c r="G22" s="13">
        <v>2328</v>
      </c>
      <c r="H22" s="13">
        <v>2328</v>
      </c>
      <c r="I22" s="20"/>
      <c r="J22" s="21"/>
      <c r="K22" s="21"/>
    </row>
    <row r="23" spans="1:11" ht="43.5" customHeight="1">
      <c r="A23" s="7">
        <v>20</v>
      </c>
      <c r="B23" s="8" t="s">
        <v>148</v>
      </c>
      <c r="C23" s="9"/>
      <c r="D23" s="10" t="s">
        <v>114</v>
      </c>
      <c r="E23" s="10" t="s">
        <v>129</v>
      </c>
      <c r="F23" s="13">
        <v>9000</v>
      </c>
      <c r="G23" s="13">
        <v>1166</v>
      </c>
      <c r="H23" s="13">
        <v>676</v>
      </c>
      <c r="I23" s="20"/>
      <c r="J23" s="21"/>
      <c r="K23" s="21"/>
    </row>
    <row r="24" spans="1:11" ht="43.5" customHeight="1">
      <c r="A24" s="7">
        <v>21</v>
      </c>
      <c r="B24" s="8" t="s">
        <v>149</v>
      </c>
      <c r="C24" s="9"/>
      <c r="D24" s="10" t="s">
        <v>114</v>
      </c>
      <c r="E24" s="10" t="s">
        <v>129</v>
      </c>
      <c r="F24" s="13">
        <v>22000</v>
      </c>
      <c r="G24" s="13">
        <v>2554</v>
      </c>
      <c r="H24" s="13">
        <v>2348.71</v>
      </c>
      <c r="I24" s="20"/>
      <c r="J24" s="21"/>
      <c r="K24" s="21"/>
    </row>
    <row r="25" spans="1:11" ht="43.5" customHeight="1">
      <c r="A25" s="7">
        <v>22</v>
      </c>
      <c r="B25" s="8" t="s">
        <v>150</v>
      </c>
      <c r="C25" s="8" t="s">
        <v>102</v>
      </c>
      <c r="D25" s="10" t="s">
        <v>114</v>
      </c>
      <c r="E25" s="10" t="s">
        <v>129</v>
      </c>
      <c r="F25" s="13">
        <v>22000</v>
      </c>
      <c r="G25" s="13">
        <v>1509</v>
      </c>
      <c r="H25" s="13">
        <v>1509</v>
      </c>
      <c r="I25" s="18"/>
      <c r="J25" s="10"/>
      <c r="K25" s="10"/>
    </row>
    <row r="26" spans="1:12" ht="43.5" customHeight="1">
      <c r="A26" s="7">
        <v>23</v>
      </c>
      <c r="B26" s="8" t="s">
        <v>151</v>
      </c>
      <c r="C26" s="8" t="s">
        <v>99</v>
      </c>
      <c r="D26" s="10" t="s">
        <v>100</v>
      </c>
      <c r="E26" s="10" t="s">
        <v>129</v>
      </c>
      <c r="F26" s="13">
        <v>52883.09</v>
      </c>
      <c r="G26" s="13">
        <v>6480</v>
      </c>
      <c r="H26" s="13">
        <v>6026.67</v>
      </c>
      <c r="I26" s="18">
        <v>2413</v>
      </c>
      <c r="J26" s="10">
        <v>3613.67</v>
      </c>
      <c r="K26" s="10">
        <v>2675.69</v>
      </c>
      <c r="L26" s="22"/>
    </row>
    <row r="27" spans="1:12" ht="43.5" customHeight="1">
      <c r="A27" s="7">
        <v>24</v>
      </c>
      <c r="B27" s="8" t="s">
        <v>152</v>
      </c>
      <c r="C27" s="8" t="s">
        <v>101</v>
      </c>
      <c r="D27" s="8" t="s">
        <v>101</v>
      </c>
      <c r="E27" s="10" t="s">
        <v>129</v>
      </c>
      <c r="F27" s="13">
        <v>80000</v>
      </c>
      <c r="G27" s="13">
        <v>2100</v>
      </c>
      <c r="H27" s="13">
        <v>2100</v>
      </c>
      <c r="I27" s="18">
        <v>637</v>
      </c>
      <c r="J27" s="10">
        <v>1463</v>
      </c>
      <c r="K27" s="10">
        <v>1083.26</v>
      </c>
      <c r="L27" s="22"/>
    </row>
    <row r="28" spans="1:12" ht="43.5" customHeight="1">
      <c r="A28" s="7">
        <v>25</v>
      </c>
      <c r="B28" s="8" t="s">
        <v>153</v>
      </c>
      <c r="C28" s="8" t="s">
        <v>112</v>
      </c>
      <c r="D28" s="10" t="s">
        <v>113</v>
      </c>
      <c r="E28" s="10" t="s">
        <v>129</v>
      </c>
      <c r="F28" s="13">
        <v>10503.65</v>
      </c>
      <c r="G28" s="13">
        <v>1700</v>
      </c>
      <c r="H28" s="13">
        <v>1700</v>
      </c>
      <c r="I28" s="18">
        <v>89</v>
      </c>
      <c r="J28" s="10">
        <v>1611</v>
      </c>
      <c r="K28" s="10">
        <v>1192.83</v>
      </c>
      <c r="L28" s="22"/>
    </row>
    <row r="29" spans="1:12" ht="43.5" customHeight="1">
      <c r="A29" s="10" t="s">
        <v>154</v>
      </c>
      <c r="B29" s="10"/>
      <c r="C29" s="10"/>
      <c r="D29" s="10"/>
      <c r="E29" s="10"/>
      <c r="F29" s="10">
        <f aca="true" t="shared" si="0" ref="F29:K29">SUBTOTAL(9,F4:F28)</f>
        <v>442601.36</v>
      </c>
      <c r="G29" s="10">
        <f t="shared" si="0"/>
        <v>45591</v>
      </c>
      <c r="H29" s="10">
        <f t="shared" si="0"/>
        <v>37152.76</v>
      </c>
      <c r="I29" s="10">
        <f t="shared" si="0"/>
        <v>8685</v>
      </c>
      <c r="J29" s="10">
        <f t="shared" si="0"/>
        <v>28467.760000000002</v>
      </c>
      <c r="K29" s="10">
        <f t="shared" si="0"/>
        <v>21078.519999999997</v>
      </c>
      <c r="L29" s="22"/>
    </row>
    <row r="30" spans="1:11" ht="90" customHeight="1">
      <c r="A30" s="12" t="s">
        <v>155</v>
      </c>
      <c r="B30" s="12"/>
      <c r="C30" s="12"/>
      <c r="D30" s="12"/>
      <c r="E30" s="12"/>
      <c r="F30" s="12"/>
      <c r="G30" s="12"/>
      <c r="H30" s="12"/>
      <c r="I30" s="12"/>
      <c r="J30" s="12"/>
      <c r="K30" s="12"/>
    </row>
  </sheetData>
  <sheetProtection/>
  <autoFilter ref="A3:J28"/>
  <mergeCells count="35">
    <mergeCell ref="A1:K1"/>
    <mergeCell ref="A29:E29"/>
    <mergeCell ref="A30:K30"/>
    <mergeCell ref="A2:A3"/>
    <mergeCell ref="B2:B3"/>
    <mergeCell ref="C2:C3"/>
    <mergeCell ref="C4:C5"/>
    <mergeCell ref="C7:C9"/>
    <mergeCell ref="C10:C13"/>
    <mergeCell ref="C14:C20"/>
    <mergeCell ref="C21:C24"/>
    <mergeCell ref="D2:D3"/>
    <mergeCell ref="E2:E3"/>
    <mergeCell ref="F2:F3"/>
    <mergeCell ref="G2:G3"/>
    <mergeCell ref="H2:H3"/>
    <mergeCell ref="I2:I3"/>
    <mergeCell ref="I4:I5"/>
    <mergeCell ref="I7:I9"/>
    <mergeCell ref="I10:I13"/>
    <mergeCell ref="I14:I20"/>
    <mergeCell ref="I21:I24"/>
    <mergeCell ref="J2:J3"/>
    <mergeCell ref="J4:J5"/>
    <mergeCell ref="J7:J9"/>
    <mergeCell ref="J10:J13"/>
    <mergeCell ref="J14:J20"/>
    <mergeCell ref="J21:J24"/>
    <mergeCell ref="K2:K3"/>
    <mergeCell ref="K4:K5"/>
    <mergeCell ref="K7:K9"/>
    <mergeCell ref="K10:K13"/>
    <mergeCell ref="K14:K20"/>
    <mergeCell ref="K21:K24"/>
    <mergeCell ref="L4:L5"/>
  </mergeCells>
  <printOptions/>
  <pageMargins left="0.7" right="0.7" top="0.75" bottom="0.75" header="0.3" footer="0.3"/>
  <pageSetup fitToHeight="0" fitToWidth="1" orientation="portrait" paperSize="9" scale="54"/>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G2" sqref="G2:G9"/>
    </sheetView>
  </sheetViews>
  <sheetFormatPr defaultColWidth="9.00390625" defaultRowHeight="14.25"/>
  <cols>
    <col min="3" max="3" width="12.625" style="0" customWidth="1"/>
    <col min="4" max="4" width="9.50390625" style="0" bestFit="1" customWidth="1"/>
    <col min="7" max="7" width="9.50390625" style="0" bestFit="1" customWidth="1"/>
  </cols>
  <sheetData>
    <row r="1" spans="1:4" ht="15.75">
      <c r="A1" s="1" t="s">
        <v>126</v>
      </c>
      <c r="B1" s="1" t="s">
        <v>156</v>
      </c>
      <c r="C1" s="1" t="s">
        <v>157</v>
      </c>
      <c r="D1" s="1" t="s">
        <v>158</v>
      </c>
    </row>
    <row r="2" spans="1:7" ht="15.75">
      <c r="A2">
        <v>4411</v>
      </c>
      <c r="B2">
        <v>28467.76</v>
      </c>
      <c r="C2">
        <v>21078.52</v>
      </c>
      <c r="D2" s="2">
        <f>A2/B2*C2</f>
        <v>3266.0578745921703</v>
      </c>
      <c r="G2" s="2">
        <f>ROUND(D2,2)</f>
        <v>3266.06</v>
      </c>
    </row>
    <row r="3" spans="1:7" ht="15.75">
      <c r="A3">
        <v>260</v>
      </c>
      <c r="B3">
        <v>28467.76</v>
      </c>
      <c r="C3">
        <v>21078.52</v>
      </c>
      <c r="D3" s="2">
        <f aca="true" t="shared" si="0" ref="D3:D9">A3/B3*C3</f>
        <v>192.51304633733037</v>
      </c>
      <c r="G3" s="2">
        <f aca="true" t="shared" si="1" ref="G3:G9">ROUND(D3,2)</f>
        <v>192.51</v>
      </c>
    </row>
    <row r="4" spans="1:7" ht="15.75">
      <c r="A4">
        <v>271</v>
      </c>
      <c r="B4">
        <v>28467.76</v>
      </c>
      <c r="C4">
        <v>21078.52</v>
      </c>
      <c r="D4" s="2">
        <f t="shared" si="0"/>
        <v>200.65782906698664</v>
      </c>
      <c r="G4" s="2">
        <f t="shared" si="1"/>
        <v>200.66</v>
      </c>
    </row>
    <row r="5" spans="1:7" ht="15.75">
      <c r="A5">
        <v>10995.38</v>
      </c>
      <c r="B5">
        <v>28467.76</v>
      </c>
      <c r="C5">
        <v>21078.52</v>
      </c>
      <c r="D5" s="2">
        <f t="shared" si="0"/>
        <v>8141.361920909828</v>
      </c>
      <c r="G5" s="2">
        <f t="shared" si="1"/>
        <v>8141.36</v>
      </c>
    </row>
    <row r="6" spans="1:7" ht="15.75">
      <c r="A6">
        <v>5842.71</v>
      </c>
      <c r="B6">
        <v>28467.76</v>
      </c>
      <c r="C6">
        <v>21078.52</v>
      </c>
      <c r="D6" s="2">
        <f t="shared" si="0"/>
        <v>4326.145772944552</v>
      </c>
      <c r="G6" s="2">
        <f t="shared" si="1"/>
        <v>4326.15</v>
      </c>
    </row>
    <row r="7" spans="1:7" ht="15.75">
      <c r="A7">
        <v>3613.67</v>
      </c>
      <c r="B7">
        <v>28467.76</v>
      </c>
      <c r="C7">
        <v>21078.52</v>
      </c>
      <c r="D7" s="2">
        <f t="shared" si="0"/>
        <v>2675.6870006070026</v>
      </c>
      <c r="G7" s="2">
        <f t="shared" si="1"/>
        <v>2675.69</v>
      </c>
    </row>
    <row r="8" spans="1:7" ht="15.75">
      <c r="A8">
        <v>1463</v>
      </c>
      <c r="B8">
        <v>28467.76</v>
      </c>
      <c r="C8">
        <v>21078.52</v>
      </c>
      <c r="D8" s="2">
        <f t="shared" si="0"/>
        <v>1083.2561030442857</v>
      </c>
      <c r="G8" s="2">
        <f t="shared" si="1"/>
        <v>1083.26</v>
      </c>
    </row>
    <row r="9" spans="1:7" ht="15.75">
      <c r="A9">
        <v>1611</v>
      </c>
      <c r="B9">
        <v>28467.76</v>
      </c>
      <c r="C9">
        <v>21078.52</v>
      </c>
      <c r="D9" s="2">
        <f t="shared" si="0"/>
        <v>1192.8404524978432</v>
      </c>
      <c r="G9" s="2">
        <f t="shared" si="1"/>
        <v>1192.84</v>
      </c>
    </row>
    <row r="10" ht="15.75">
      <c r="A10">
        <f>SUBTOTAL(9,A2:A9)</f>
        <v>28467.760000000002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郑昊</dc:creator>
  <cp:keywords/>
  <dc:description/>
  <cp:lastModifiedBy>szj</cp:lastModifiedBy>
  <dcterms:created xsi:type="dcterms:W3CDTF">2021-11-19T01:43:57Z</dcterms:created>
  <dcterms:modified xsi:type="dcterms:W3CDTF">2022-11-24T10:45:31Z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KSOReadingLayo">
    <vt:bool>false</vt:bool>
  </property>
  <property fmtid="{D5CDD505-2E9C-101B-9397-08002B2CF9AE}" pid="4" name="I">
    <vt:lpwstr>F127C4730E114055A1059D046D587CED</vt:lpwstr>
  </property>
  <property fmtid="{D5CDD505-2E9C-101B-9397-08002B2CF9AE}" pid="5" name="퀀_generated_2.-2147483648">
    <vt:i4>2052</vt:i4>
  </property>
</Properties>
</file>